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ABC74CBA-79BA-4074-B25E-9575D2AEFF68}" xr6:coauthVersionLast="47" xr6:coauthVersionMax="47" xr10:uidLastSave="{00000000-0000-0000-0000-000000000000}"/>
  <bookViews>
    <workbookView xWindow="-120" yWindow="-120" windowWidth="29040" windowHeight="15840" tabRatio="832" xr2:uid="{9BEE0B57-E928-4195-B090-E450A1C5E534}"/>
  </bookViews>
  <sheets>
    <sheet name="БП тарифы АПП" sheetId="9" r:id="rId1"/>
    <sheet name="Проф.осмотры" sheetId="2" r:id="rId2"/>
    <sheet name="Диспансеризация " sheetId="1" r:id="rId3"/>
    <sheet name="2 этап дисп." sheetId="3" r:id="rId4"/>
    <sheet name="диспанс.взр.нас.репрод.возр." sheetId="6" r:id="rId5"/>
    <sheet name="углубл.дисп." sheetId="7" r:id="rId6"/>
    <sheet name="Школы пац. с хрон.неинф.заб." sheetId="10" r:id="rId7"/>
    <sheet name="Центры здоровья" sheetId="11" r:id="rId8"/>
    <sheet name="АПП сверхбазовая" sheetId="8" r:id="rId9"/>
  </sheets>
  <definedNames>
    <definedName name="_xlnm._FilterDatabase" localSheetId="0" hidden="1">'БП тарифы АПП'!$A$10:$J$83</definedName>
    <definedName name="_xlnm.Print_Titles" localSheetId="0">'БП тарифы АПП'!$8:$10</definedName>
    <definedName name="_xlnm.Print_Area" localSheetId="0">'БП тарифы АПП'!$A$1:$J$83</definedName>
    <definedName name="_xlnm.Print_Area" localSheetId="4">диспанс.взр.нас.репрод.возр.!$A$1:$E$47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1" l="1"/>
  <c r="D30" i="11"/>
  <c r="E18" i="11"/>
  <c r="D15" i="11"/>
  <c r="I10" i="10"/>
  <c r="K10" i="10" s="1"/>
  <c r="G10" i="10" s="1"/>
  <c r="E10" i="10"/>
  <c r="I7" i="10"/>
  <c r="I9" i="10" s="1"/>
  <c r="I6" i="10"/>
  <c r="E6" i="10" s="1"/>
  <c r="J10" i="10" l="1"/>
  <c r="L10" i="10" s="1"/>
  <c r="H10" i="10" s="1"/>
  <c r="E7" i="10"/>
  <c r="K7" i="10"/>
  <c r="G7" i="10" s="1"/>
  <c r="F10" i="10"/>
  <c r="J7" i="10"/>
  <c r="F7" i="10" s="1"/>
  <c r="E9" i="10"/>
  <c r="I8" i="10"/>
  <c r="K9" i="10"/>
  <c r="G9" i="10" s="1"/>
  <c r="J9" i="10"/>
  <c r="J6" i="10"/>
  <c r="K6" i="10"/>
  <c r="G6" i="10" s="1"/>
  <c r="L7" i="10" l="1"/>
  <c r="H7" i="10" s="1"/>
  <c r="L6" i="10"/>
  <c r="H6" i="10" s="1"/>
  <c r="F6" i="10"/>
  <c r="F9" i="10"/>
  <c r="L9" i="10"/>
  <c r="H9" i="10" s="1"/>
  <c r="K8" i="10"/>
  <c r="G8" i="10" s="1"/>
  <c r="J8" i="10"/>
  <c r="E8" i="10"/>
  <c r="G10" i="7"/>
  <c r="G6" i="7" s="1"/>
  <c r="L8" i="10" l="1"/>
  <c r="H8" i="10" s="1"/>
  <c r="F8" i="10"/>
</calcChain>
</file>

<file path=xl/sharedStrings.xml><?xml version="1.0" encoding="utf-8"?>
<sst xmlns="http://schemas.openxmlformats.org/spreadsheetml/2006/main" count="559" uniqueCount="406">
  <si>
    <t>Пол</t>
  </si>
  <si>
    <t>м</t>
  </si>
  <si>
    <t>18,24,30</t>
  </si>
  <si>
    <t>21,27,33</t>
  </si>
  <si>
    <t>40,44,46,52,56,58,62,66,70,72</t>
  </si>
  <si>
    <t>41,43,47,49,53,59,61,79,81,87,91,93,97,99</t>
  </si>
  <si>
    <t>42,48,54,68,74</t>
  </si>
  <si>
    <t>51,57,63,77,83,89</t>
  </si>
  <si>
    <t>67,69,73</t>
  </si>
  <si>
    <t>76,78,82,84,88,90,94,96</t>
  </si>
  <si>
    <t>80,86,92,98</t>
  </si>
  <si>
    <t>ж</t>
  </si>
  <si>
    <t>40,44,46,50,52,56,58,62,64</t>
  </si>
  <si>
    <t>42,48,54,60</t>
  </si>
  <si>
    <t>51,57,63</t>
  </si>
  <si>
    <t>66,70,72</t>
  </si>
  <si>
    <t>77,83,89</t>
  </si>
  <si>
    <t>Тарифы стоимости законченного случая профилактического осмотра  определенных групп взрослого населения на 2025 год</t>
  </si>
  <si>
    <t>стоимость тарифа по группе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</si>
  <si>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</si>
  <si>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</si>
  <si>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</si>
  <si>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</si>
  <si>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</si>
  <si>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19,21,23,25,27,29,31,33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</si>
  <si>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</si>
  <si>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</si>
  <si>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</si>
  <si>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</si>
  <si>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t>№</t>
  </si>
  <si>
    <t>Осмотр, исследование, мероприятие</t>
  </si>
  <si>
    <t xml:space="preserve">Код услуги
</t>
  </si>
  <si>
    <t>Примечание</t>
  </si>
  <si>
    <t>Тариф 2025 г.</t>
  </si>
  <si>
    <t>Осмотр (консультация) врачом-урологом или врачом-хирургом</t>
  </si>
  <si>
    <t>уролог (м)</t>
  </si>
  <si>
    <t xml:space="preserve">45, 50, 55, 60 и 64 </t>
  </si>
  <si>
    <t>Осмотр (консультация) врачом-хирургом или врачом-колопроктологом, включая проведение ректороманоскопии</t>
  </si>
  <si>
    <t>хирург</t>
  </si>
  <si>
    <t>40-75</t>
  </si>
  <si>
    <t>колопроктолог</t>
  </si>
  <si>
    <t>Осмотр (консультация) врачом-неврологом</t>
  </si>
  <si>
    <t>КТ легких или</t>
  </si>
  <si>
    <t>А06.09.005</t>
  </si>
  <si>
    <t>все</t>
  </si>
  <si>
    <t>Рентгенография легких</t>
  </si>
  <si>
    <t>Колоноскопия</t>
  </si>
  <si>
    <t>А03.18.001</t>
  </si>
  <si>
    <t>Эзофагогастродуоденоскопия</t>
  </si>
  <si>
    <t>А03.16.001</t>
  </si>
  <si>
    <t>Дуплексное сканирование брахицефальных артерий</t>
  </si>
  <si>
    <t>А04.12.005</t>
  </si>
  <si>
    <t>45-72</t>
  </si>
  <si>
    <t>Осмотр (консультация) врачом-акушером-гинекологом</t>
  </si>
  <si>
    <t xml:space="preserve">Осмотр (консультация) врачом-оториноларингологом </t>
  </si>
  <si>
    <t xml:space="preserve">Осмотр (консультация) врачом-офтальмологом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</si>
  <si>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</t>
  </si>
  <si>
    <t>Исследование уровня гликированного гемоглобина в крови</t>
  </si>
  <si>
    <t>Дерматовенеролог</t>
  </si>
  <si>
    <t xml:space="preserve">пол </t>
  </si>
  <si>
    <t>возрастные группы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</si>
  <si>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</si>
  <si>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</si>
  <si>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</si>
  <si>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</si>
  <si>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</si>
  <si>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</si>
  <si>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</si>
  <si>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</si>
  <si>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</si>
  <si>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</si>
  <si>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</si>
  <si>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</si>
  <si>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</si>
  <si>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</si>
  <si>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</si>
  <si>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</si>
  <si>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</si>
  <si>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пол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</si>
  <si>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</si>
  <si>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</si>
  <si>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</si>
  <si>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</si>
  <si>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</si>
  <si>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</si>
  <si>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</si>
  <si>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</si>
  <si>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</si>
  <si>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</si>
  <si>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</si>
  <si>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</si>
  <si>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</si>
  <si>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</si>
  <si>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</si>
  <si>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</si>
  <si>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</si>
  <si>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</si>
  <si>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</si>
  <si>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</si>
  <si>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</si>
  <si>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</si>
  <si>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</si>
  <si>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</si>
  <si>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</si>
  <si>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</si>
  <si>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</si>
  <si>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</si>
  <si>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Ср.тариф 1 этап (ж)</t>
  </si>
  <si>
    <t xml:space="preserve">Прием (осмотр ,консультация) врачом - урологом  или врачом-хирургом </t>
  </si>
  <si>
    <t>Ср.тариф 1 этап (м)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</si>
  <si>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</si>
  <si>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</si>
  <si>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</si>
  <si>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</si>
  <si>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</si>
  <si>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</si>
  <si>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</si>
  <si>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</si>
  <si>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</si>
  <si>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</si>
  <si>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</si>
  <si>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</si>
  <si>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</si>
  <si>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Ср.тариф 2 этап (ж)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</si>
  <si>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</si>
  <si>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</si>
  <si>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</si>
  <si>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</si>
  <si>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</si>
  <si>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</si>
  <si>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</si>
  <si>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</si>
  <si>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</si>
  <si>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</si>
  <si>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</si>
  <si>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</si>
  <si>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</si>
  <si>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</si>
  <si>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</si>
  <si>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</si>
  <si>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</si>
  <si>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</si>
  <si>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</si>
  <si>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</si>
  <si>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</si>
  <si>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</si>
  <si>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</si>
  <si>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Ср.тариф 2 этап (м)</t>
  </si>
  <si>
    <t>Способ оплаты</t>
  </si>
  <si>
    <t>Исследования и медицинские вмешательства в рамках углубленной диспансеризации</t>
  </si>
  <si>
    <t>Код услуги</t>
  </si>
  <si>
    <t>Приложение</t>
  </si>
  <si>
    <t>Тариф 2025г.</t>
  </si>
  <si>
    <t>1 этап углубленной диспансеризации</t>
  </si>
  <si>
    <t>косплексное посещение</t>
  </si>
  <si>
    <t>Итого:</t>
  </si>
  <si>
    <t>1.1.</t>
  </si>
  <si>
    <t>1.2.</t>
  </si>
  <si>
    <t>1.3.</t>
  </si>
  <si>
    <t>B03.016.002</t>
  </si>
  <si>
    <t>3.3.10</t>
  </si>
  <si>
    <t>1.4.</t>
  </si>
  <si>
    <t>Уровень холестерина</t>
  </si>
  <si>
    <t>A09.05.026</t>
  </si>
  <si>
    <t>Уровень липопротеинов низкой плотности</t>
  </si>
  <si>
    <t>A09.05.028</t>
  </si>
  <si>
    <t>Уровень С-реактивного белка</t>
  </si>
  <si>
    <t>A09.05.009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</si>
  <si>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</si>
  <si>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</si>
  <si>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</si>
  <si>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</si>
  <si>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</si>
  <si>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</si>
  <si>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Исследование уровня креатинина в крови</t>
  </si>
  <si>
    <t>A09.05.019</t>
  </si>
  <si>
    <t>2.1.</t>
  </si>
  <si>
    <t>Прием (осмотр) врачом-терапевтом (участковым терапевтом, врачом общей практики)</t>
  </si>
  <si>
    <t>3.3.5</t>
  </si>
  <si>
    <t>за единицу объема оказания медицинской помощи</t>
  </si>
  <si>
    <t>2.2.</t>
  </si>
  <si>
    <t>2.3.</t>
  </si>
  <si>
    <t xml:space="preserve">Определение концентрации Д-димера в крови </t>
  </si>
  <si>
    <t>A09.05.051.001*</t>
  </si>
  <si>
    <t>2.4.</t>
  </si>
  <si>
    <t>Проведение рентгенографии органов грудной клетки (если не выполнялась ранее в течение года)</t>
  </si>
  <si>
    <t>A06.03.013</t>
  </si>
  <si>
    <t>2 этап диспансеризации</t>
  </si>
  <si>
    <t>3.1.</t>
  </si>
  <si>
    <t xml:space="preserve">Проведение эхокардиографии </t>
  </si>
  <si>
    <t>A04.10.002</t>
  </si>
  <si>
    <t>3.3.10.1</t>
  </si>
  <si>
    <t>3.2.</t>
  </si>
  <si>
    <t>Проведение компьютерной томографии легких</t>
  </si>
  <si>
    <t>A06.09.005</t>
  </si>
  <si>
    <t>4.</t>
  </si>
  <si>
    <t xml:space="preserve">Проведение дуплексного сканирования вен нижних конечностей </t>
  </si>
  <si>
    <t>A04.12.006.002</t>
  </si>
  <si>
    <t>Тарифы стоимости  профилактического медицинского  осмотра  несовершеннолетних на 2025 год</t>
  </si>
  <si>
    <t>Тарифы стоимости законченного случая диспансеризации определенных групп взрослого населения  на 2025 год</t>
  </si>
  <si>
    <t>1,2,3,4 года</t>
  </si>
  <si>
    <t>5,6 лет</t>
  </si>
  <si>
    <t>7,8,9,10,11,12,13,14 лет</t>
  </si>
  <si>
    <t>15,16,17 лет</t>
  </si>
  <si>
    <t xml:space="preserve">возрастные группы 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</si>
  <si>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</si>
  <si>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</si>
  <si>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</si>
  <si>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</si>
  <si>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</si>
  <si>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</si>
  <si>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</si>
  <si>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</si>
  <si>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</si>
  <si>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</si>
  <si>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</si>
  <si>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 xml:space="preserve">Посещения с профилактическими и иными целями </t>
  </si>
  <si>
    <t>Разовые посещения в связи с заболеванием (в т.ч. консультативный прием)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</si>
  <si>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</si>
  <si>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</si>
  <si>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</si>
  <si>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</si>
  <si>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</si>
  <si>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</si>
  <si>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</si>
  <si>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</si>
  <si>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</si>
  <si>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</si>
  <si>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</si>
  <si>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</si>
  <si>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</si>
  <si>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</si>
  <si>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>Диспансеризация взрослого населения репродуктивного возраста</t>
  </si>
  <si>
    <t>Тарифы стоимости законченного случая диспансеризации детей-сирот 
на 2025 год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</si>
  <si>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</si>
  <si>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</si>
  <si>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</si>
  <si>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</si>
  <si>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</si>
  <si>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</si>
  <si>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</si>
  <si>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</si>
  <si>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</si>
  <si>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</si>
  <si>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</si>
  <si>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</si>
  <si>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</si>
  <si>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</si>
  <si>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</si>
  <si>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</si>
  <si>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</si>
  <si>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</si>
  <si>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</si>
  <si>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</si>
  <si>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</si>
  <si>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</si>
  <si>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</si>
  <si>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</si>
  <si>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</si>
  <si>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</si>
  <si>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</si>
  <si>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</si>
  <si>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</si>
  <si>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</si>
  <si>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</si>
  <si>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</si>
  <si>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</si>
  <si>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</si>
  <si>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</si>
  <si>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</si>
  <si>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</si>
  <si>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</si>
  <si>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</si>
  <si>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</si>
  <si>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</si>
  <si>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</si>
  <si>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</si>
  <si>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</si>
  <si>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</si>
  <si>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</si>
  <si>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</si>
  <si>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</si>
  <si>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</si>
  <si>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</si>
  <si>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</si>
  <si>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</si>
  <si>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</si>
  <si>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</si>
  <si>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</si>
  <si>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</si>
  <si>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</si>
  <si>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</si>
  <si>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</si>
  <si>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</si>
  <si>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</si>
  <si>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</si>
  <si>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</si>
  <si>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</si>
  <si>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</si>
  <si>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</si>
  <si>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</si>
  <si>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</si>
  <si>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</si>
  <si>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</si>
  <si>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</si>
  <si>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</si>
  <si>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</si>
  <si>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</si>
  <si>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</si>
  <si>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</si>
  <si>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</si>
  <si>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</si>
  <si>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1 - при  использовании телемедицинских технологий применяется повышающий коэффициент (К=1,05)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</si>
  <si>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</si>
  <si>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</si>
  <si>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</si>
  <si>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</si>
  <si>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</si>
  <si>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Возраст</t>
  </si>
  <si>
    <t>А06.09.007</t>
  </si>
  <si>
    <t>м, ж</t>
  </si>
  <si>
    <t>хирург (м)</t>
  </si>
  <si>
    <t>не состоят на дисп. набл.</t>
  </si>
  <si>
    <t>повыш. внутр. давление</t>
  </si>
  <si>
    <t>≥ 18</t>
  </si>
  <si>
    <t xml:space="preserve">≥ 65 </t>
  </si>
  <si>
    <t xml:space="preserve">≥ 40 </t>
  </si>
  <si>
    <t>Акушерство-гинекология (комплексное обследование супружеской пары с нарушением репродуктивной функции (бесплодие) - женщины</t>
  </si>
  <si>
    <t>Урология-андрология (комплексное обследование супружеской пары с нарушением репродуктивной функции (бесплодие) - мужчины</t>
  </si>
  <si>
    <t>Наименование услуги</t>
  </si>
  <si>
    <t xml:space="preserve">Содержание образовательной программы 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</si>
  <si>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</si>
  <si>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</si>
  <si>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</si>
  <si>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</si>
  <si>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B05.069.008</t>
  </si>
  <si>
    <t>Школа для пациентов с избыточной массой тела и ожирением</t>
  </si>
  <si>
    <t>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</si>
  <si>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B04.037.003</t>
  </si>
  <si>
    <t>Школа для больных с бронхиальной астмой</t>
  </si>
  <si>
    <t>B04.015.001</t>
  </si>
  <si>
    <t>Школа для больных с артериальной гипертензией</t>
  </si>
  <si>
    <t>B04.015.002</t>
  </si>
  <si>
    <t>Школа для больных с сердечной недостаточностью</t>
  </si>
  <si>
    <t>B04.040.001</t>
  </si>
  <si>
    <t>Школа для больных с заболеваниями суставов и позвоночника</t>
  </si>
  <si>
    <t>При неполном курсе применяется тариф с понижающим коэффициентом  (К=0,55)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</si>
  <si>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на 2025 год  </t>
  </si>
  <si>
    <t>Комплексное посещение, средние медицинские работники</t>
  </si>
  <si>
    <t>Комплексное посещение, врачебный прием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</si>
  <si>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</si>
  <si>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Время (мин.)</t>
  </si>
  <si>
    <t>Тариф, руб.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</si>
  <si>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</si>
  <si>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</si>
  <si>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</si>
  <si>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</si>
  <si>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</si>
  <si>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</si>
  <si>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</si>
  <si>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</si>
  <si>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</si>
  <si>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</si>
  <si>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</si>
  <si>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</si>
  <si>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 xml:space="preserve">Итого 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</si>
  <si>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питанияс с применением телемедицинских технологий</t>
  </si>
  <si>
    <t xml:space="preserve">	Групповое углубленное профилактическое консультирование в центре здоровья для взрослых</t>
  </si>
  <si>
    <t>Групповое углубленное профилактическое консультирование в центре здоровья для взрослых с применением телемедицинских технологий</t>
  </si>
  <si>
    <t xml:space="preserve">Наименование услуги </t>
  </si>
  <si>
    <t>B04.047.001</t>
  </si>
  <si>
    <t>Диспансерный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</si>
  <si>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</si>
  <si>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</si>
  <si>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</t>
  </si>
  <si>
    <t xml:space="preserve">Диспансерное наблюдение пациентов, в том числе работающих граждан, с хроническими заболеваниями в центрах здоровья для взрослых </t>
  </si>
  <si>
    <t>65-90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</si>
  <si>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индивидуальное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</si>
  <si>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групповое</t>
  </si>
  <si>
    <t>в т.ч. дерматоскопия</t>
  </si>
  <si>
    <t>В01.008.001</t>
  </si>
  <si>
    <t>А09.05.083</t>
  </si>
  <si>
    <t>В04.047.002</t>
  </si>
  <si>
    <t>В04.070.003</t>
  </si>
  <si>
    <t>В04.070.004</t>
  </si>
  <si>
    <t>В01.028.001</t>
  </si>
  <si>
    <t>В01.023.001</t>
  </si>
  <si>
    <t>В01.018.001</t>
  </si>
  <si>
    <t>В01.057.001</t>
  </si>
  <si>
    <t>В01.053.001</t>
  </si>
  <si>
    <t>в т.ч. спирометрия</t>
  </si>
  <si>
    <t>Приказ МЗ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(2 этап)</t>
  </si>
  <si>
    <t>В01.029.001</t>
  </si>
  <si>
    <t>A12.09.005*</t>
  </si>
  <si>
    <t>Измерение насыщения крови кислородом (сатурация) в покое (пульсоксиметрия)</t>
  </si>
  <si>
    <t>A12.09.001*</t>
  </si>
  <si>
    <t>Проведение спирометрии или спирографии (исследование неспровоцированных дыхательных объемов и потоков)</t>
  </si>
  <si>
    <t>A23.30.023*</t>
  </si>
  <si>
    <t>Проведение теста с 6-минутной ходьбой (проведение теста с физической нагрузкой с использованием эргометра)</t>
  </si>
  <si>
    <t>B01.047.001</t>
  </si>
  <si>
    <t>Общий (клинический) анализ крови развернутый</t>
  </si>
  <si>
    <t>Биохимический анализ крови (включая исследования):</t>
  </si>
  <si>
    <t>от 27 января 2025 года</t>
  </si>
  <si>
    <t xml:space="preserve">Тариф на оплату медицинской помощи в амбулаторных условиях, не установленных базовой Программой ОМС 
(сверхбазовая Программа ОМС)  </t>
  </si>
  <si>
    <t>54-72</t>
  </si>
  <si>
    <t xml:space="preserve">Углубленная диспансеризация и тарифы на ее оплату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</si>
</sst>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_ ;\-#,##0.000\ "/>
    <numFmt numFmtId="167" formatCode="#,##0.00\ _₽"/>
    <numFmt numFmtId="168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22272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</cellStyleXfs>
  <cellXfs count="26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2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/>
    </xf>
    <xf numFmtId="49" fontId="11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49" fontId="10" fillId="0" borderId="1" xfId="2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1" xfId="2" applyFont="1" applyBorder="1" applyAlignment="1">
      <alignment horizontal="right" vertical="center"/>
    </xf>
    <xf numFmtId="49" fontId="11" fillId="0" borderId="1" xfId="2" applyNumberFormat="1" applyFont="1" applyBorder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0" fontId="2" fillId="0" borderId="1" xfId="3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/>
    </xf>
    <xf numFmtId="16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1" fillId="0" borderId="24" xfId="0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0" xfId="0" applyNumberFormat="1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4" fontId="2" fillId="0" borderId="0" xfId="2" applyNumberFormat="1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43" fontId="11" fillId="0" borderId="1" xfId="1" applyFont="1" applyFill="1" applyBorder="1" applyAlignment="1">
      <alignment vertical="center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43" fontId="2" fillId="0" borderId="1" xfId="1" applyFont="1" applyFill="1" applyBorder="1"/>
    <xf numFmtId="43" fontId="2" fillId="0" borderId="2" xfId="1" applyFont="1" applyFill="1" applyBorder="1"/>
    <xf numFmtId="43" fontId="2" fillId="0" borderId="4" xfId="1" applyFont="1" applyFill="1" applyBorder="1"/>
    <xf numFmtId="166" fontId="5" fillId="0" borderId="1" xfId="2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9" fontId="10" fillId="0" borderId="1" xfId="2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right" vertical="center"/>
    </xf>
    <xf numFmtId="0" fontId="11" fillId="0" borderId="19" xfId="0" applyFont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1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4" fontId="5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/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8" fontId="2" fillId="0" borderId="1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2" xr:uid="{3AF2498E-B0B4-4031-AE37-04E815A6398D}"/>
    <cellStyle name="Обычный 3" xfId="3" xr:uid="{685B853F-01C1-4D89-BCE2-23D8B48074E6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B821-22C3-4888-93C0-14A74641FB83}">
  <dimension ref="A1:L84"/>
  <sheetViews>
    <sheetView tabSelected="1" zoomScale="82" zoomScaleNormal="82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F21" sqref="F21"/>
    </sheetView>
  </sheetViews>
  <sheetFormatPr defaultColWidth="9.140625" defaultRowHeight="15.75" x14ac:dyDescent="0.25"/>
  <cols>
    <col min="1" max="1" width="4.140625" style="87" customWidth="1"/>
    <col min="2" max="2" width="44" style="45" customWidth="1"/>
    <col min="3" max="3" width="11.7109375" style="45" customWidth="1"/>
    <col min="4" max="4" width="11.85546875" style="45" customWidth="1"/>
    <col min="5" max="5" width="11.140625" style="45" customWidth="1"/>
    <col min="6" max="6" width="9.5703125" style="87" customWidth="1"/>
    <col min="7" max="7" width="11.42578125" style="45" customWidth="1"/>
    <col min="8" max="8" width="11" style="45" customWidth="1"/>
    <col min="9" max="9" width="10.28515625" style="45" customWidth="1"/>
    <col min="10" max="10" width="10" style="45" customWidth="1"/>
    <col min="11" max="11" width="9.140625" style="45"/>
    <col min="12" max="12" width="13.85546875" style="45" customWidth="1"/>
    <col min="13" max="16384" width="9.140625" style="45"/>
  </cols>
  <sheetData>
    <row r="1" spans="1:10" ht="15" customHeight="1" x14ac:dyDescent="0.25">
      <c r="F1" s="45"/>
      <c r="G1" s="40"/>
      <c r="H1" s="40"/>
      <c r="I1" s="40"/>
      <c r="J1" s="39" t="s">
        <v>205</v>
      </c>
    </row>
    <row r="2" spans="1:10" ht="15" customHeight="1" x14ac:dyDescent="0.25">
      <c r="F2" s="45"/>
      <c r="G2" s="40"/>
      <c r="H2" s="40"/>
      <c r="I2" s="40"/>
      <c r="J2" s="39" t="s">
        <v>206</v>
      </c>
    </row>
    <row r="3" spans="1:10" ht="15" customHeight="1" x14ac:dyDescent="0.25">
      <c r="F3" s="45"/>
      <c r="G3" s="40"/>
      <c r="H3" s="40"/>
      <c r="I3" s="40"/>
      <c r="J3" s="39" t="s">
        <v>207</v>
      </c>
    </row>
    <row r="4" spans="1:10" ht="15" customHeight="1" x14ac:dyDescent="0.25">
      <c r="F4" s="45"/>
      <c r="G4" s="40"/>
      <c r="H4" s="40"/>
      <c r="I4" s="40"/>
      <c r="J4" s="39" t="s">
        <v>402</v>
      </c>
    </row>
    <row r="5" spans="1:10" ht="30" customHeight="1" x14ac:dyDescent="0.25">
      <c r="A5" s="155" t="s">
        <v>317</v>
      </c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5.75" customHeight="1" x14ac:dyDescent="0.25">
      <c r="A6" s="156"/>
      <c r="B6" s="156"/>
      <c r="C6" s="156"/>
      <c r="D6" s="156"/>
      <c r="E6" s="156"/>
      <c r="F6" s="156"/>
      <c r="G6" s="156"/>
      <c r="H6" s="156"/>
      <c r="I6" s="156"/>
      <c r="J6" s="156"/>
    </row>
    <row r="7" spans="1:10" x14ac:dyDescent="0.25">
      <c r="B7" s="130" t="s">
        <v>234</v>
      </c>
      <c r="C7" s="87"/>
      <c r="D7" s="87"/>
      <c r="E7" s="87"/>
      <c r="G7" s="87"/>
      <c r="H7" s="87"/>
      <c r="I7" s="87"/>
    </row>
    <row r="8" spans="1:10" ht="18.75" customHeight="1" x14ac:dyDescent="0.25">
      <c r="A8" s="157" t="s">
        <v>209</v>
      </c>
      <c r="B8" s="158" t="s">
        <v>235</v>
      </c>
      <c r="C8" s="159" t="s">
        <v>236</v>
      </c>
      <c r="D8" s="160" t="s">
        <v>237</v>
      </c>
      <c r="E8" s="161"/>
      <c r="F8" s="161"/>
      <c r="G8" s="161"/>
      <c r="H8" s="162"/>
      <c r="I8" s="166" t="s">
        <v>238</v>
      </c>
      <c r="J8" s="159" t="s">
        <v>239</v>
      </c>
    </row>
    <row r="9" spans="1:10" ht="18.75" customHeight="1" x14ac:dyDescent="0.25">
      <c r="A9" s="157"/>
      <c r="B9" s="158"/>
      <c r="C9" s="159"/>
      <c r="D9" s="163"/>
      <c r="E9" s="164"/>
      <c r="F9" s="164"/>
      <c r="G9" s="164"/>
      <c r="H9" s="165"/>
      <c r="I9" s="166"/>
      <c r="J9" s="159"/>
    </row>
    <row r="10" spans="1:10" ht="150" customHeight="1" x14ac:dyDescent="0.25">
      <c r="A10" s="157"/>
      <c r="B10" s="158"/>
      <c r="C10" s="159"/>
      <c r="D10" s="127" t="s">
        <v>240</v>
      </c>
      <c r="E10" s="128" t="s">
        <v>241</v>
      </c>
      <c r="F10" s="127" t="s">
        <v>242</v>
      </c>
      <c r="G10" s="127" t="s">
        <v>243</v>
      </c>
      <c r="H10" s="127" t="s">
        <v>244</v>
      </c>
      <c r="I10" s="166"/>
      <c r="J10" s="159"/>
    </row>
    <row r="11" spans="1:10" x14ac:dyDescent="0.25">
      <c r="A11" s="167">
        <v>1</v>
      </c>
      <c r="B11" s="42" t="s">
        <v>245</v>
      </c>
      <c r="C11" s="132">
        <v>1399.63</v>
      </c>
      <c r="D11" s="132">
        <v>539.42999999999995</v>
      </c>
      <c r="E11" s="132">
        <v>674.29</v>
      </c>
      <c r="F11" s="132">
        <v>415.36</v>
      </c>
      <c r="G11" s="132"/>
      <c r="H11" s="132"/>
      <c r="I11" s="132">
        <v>2945.42</v>
      </c>
      <c r="J11" s="44"/>
    </row>
    <row r="12" spans="1:10" x14ac:dyDescent="0.25">
      <c r="A12" s="167"/>
      <c r="B12" s="42" t="s">
        <v>246</v>
      </c>
      <c r="C12" s="132">
        <v>1399.63</v>
      </c>
      <c r="D12" s="132">
        <v>539.42999999999995</v>
      </c>
      <c r="E12" s="132">
        <v>647.32000000000005</v>
      </c>
      <c r="F12" s="132">
        <v>404.57</v>
      </c>
      <c r="G12" s="132"/>
      <c r="H12" s="132"/>
      <c r="I12" s="132"/>
      <c r="J12" s="44"/>
    </row>
    <row r="13" spans="1:10" x14ac:dyDescent="0.25">
      <c r="A13" s="167">
        <v>2</v>
      </c>
      <c r="B13" s="42" t="s">
        <v>247</v>
      </c>
      <c r="C13" s="132">
        <v>1399.63</v>
      </c>
      <c r="D13" s="132">
        <v>511.04</v>
      </c>
      <c r="E13" s="132">
        <v>853.44</v>
      </c>
      <c r="F13" s="132"/>
      <c r="G13" s="132"/>
      <c r="H13" s="132"/>
      <c r="I13" s="132"/>
      <c r="J13" s="44"/>
    </row>
    <row r="14" spans="1:10" x14ac:dyDescent="0.25">
      <c r="A14" s="167"/>
      <c r="B14" s="42" t="s">
        <v>248</v>
      </c>
      <c r="C14" s="132">
        <v>1399.63</v>
      </c>
      <c r="D14" s="132">
        <v>567.82000000000005</v>
      </c>
      <c r="E14" s="132">
        <v>851.73</v>
      </c>
      <c r="F14" s="132">
        <v>425.87</v>
      </c>
      <c r="G14" s="132"/>
      <c r="H14" s="132"/>
      <c r="I14" s="132"/>
      <c r="J14" s="44"/>
    </row>
    <row r="15" spans="1:10" x14ac:dyDescent="0.25">
      <c r="A15" s="44">
        <v>3</v>
      </c>
      <c r="B15" s="42" t="s">
        <v>249</v>
      </c>
      <c r="C15" s="132"/>
      <c r="D15" s="132"/>
      <c r="E15" s="132">
        <v>526.39</v>
      </c>
      <c r="F15" s="132"/>
      <c r="G15" s="132"/>
      <c r="H15" s="132"/>
      <c r="I15" s="132"/>
      <c r="J15" s="44"/>
    </row>
    <row r="16" spans="1:10" x14ac:dyDescent="0.25">
      <c r="A16" s="44">
        <v>4</v>
      </c>
      <c r="B16" s="42" t="s">
        <v>250</v>
      </c>
      <c r="C16" s="132">
        <v>1682.25</v>
      </c>
      <c r="D16" s="132">
        <v>714.44</v>
      </c>
      <c r="E16" s="132">
        <v>1143.0999999999999</v>
      </c>
      <c r="F16" s="132">
        <v>714.44</v>
      </c>
      <c r="G16" s="132">
        <v>1905.1733333333334</v>
      </c>
      <c r="H16" s="132"/>
      <c r="I16" s="132"/>
      <c r="J16" s="44"/>
    </row>
    <row r="17" spans="1:10" x14ac:dyDescent="0.25">
      <c r="A17" s="167">
        <v>5</v>
      </c>
      <c r="B17" s="42" t="s">
        <v>251</v>
      </c>
      <c r="C17" s="132">
        <v>1090.0999999999999</v>
      </c>
      <c r="D17" s="132">
        <v>473.75</v>
      </c>
      <c r="E17" s="132">
        <v>525.86</v>
      </c>
      <c r="F17" s="132">
        <v>293.73</v>
      </c>
      <c r="G17" s="132"/>
      <c r="H17" s="132"/>
      <c r="I17" s="132">
        <v>1186.4000000000001</v>
      </c>
      <c r="J17" s="44"/>
    </row>
    <row r="18" spans="1:10" ht="47.25" x14ac:dyDescent="0.25">
      <c r="A18" s="167"/>
      <c r="B18" s="42" t="s">
        <v>252</v>
      </c>
      <c r="C18" s="132"/>
      <c r="D18" s="132"/>
      <c r="E18" s="132"/>
      <c r="F18" s="132">
        <v>316.27</v>
      </c>
      <c r="G18" s="132"/>
      <c r="H18" s="132"/>
      <c r="I18" s="132"/>
      <c r="J18" s="44"/>
    </row>
    <row r="19" spans="1:10" ht="47.25" x14ac:dyDescent="0.25">
      <c r="A19" s="167"/>
      <c r="B19" s="42" t="s">
        <v>253</v>
      </c>
      <c r="C19" s="132"/>
      <c r="D19" s="132"/>
      <c r="E19" s="132"/>
      <c r="F19" s="132">
        <v>948.82</v>
      </c>
      <c r="G19" s="132"/>
      <c r="H19" s="132"/>
      <c r="I19" s="132"/>
      <c r="J19" s="44"/>
    </row>
    <row r="20" spans="1:10" ht="63.75" customHeight="1" x14ac:dyDescent="0.25">
      <c r="A20" s="167"/>
      <c r="B20" s="42" t="s">
        <v>254</v>
      </c>
      <c r="C20" s="132"/>
      <c r="D20" s="132"/>
      <c r="E20" s="132"/>
      <c r="F20" s="132">
        <v>316.27</v>
      </c>
      <c r="G20" s="132"/>
      <c r="H20" s="132"/>
      <c r="I20" s="132"/>
      <c r="J20" s="44"/>
    </row>
    <row r="21" spans="1:10" ht="63" x14ac:dyDescent="0.25">
      <c r="A21" s="167"/>
      <c r="B21" s="42" t="s">
        <v>255</v>
      </c>
      <c r="C21" s="132"/>
      <c r="D21" s="132"/>
      <c r="E21" s="132"/>
      <c r="F21" s="132">
        <v>948.82</v>
      </c>
      <c r="G21" s="132"/>
      <c r="H21" s="132"/>
      <c r="I21" s="132"/>
      <c r="J21" s="44"/>
    </row>
    <row r="22" spans="1:10" x14ac:dyDescent="0.25">
      <c r="A22" s="167">
        <v>6</v>
      </c>
      <c r="B22" s="42" t="s">
        <v>256</v>
      </c>
      <c r="C22" s="132">
        <v>1090.0999999999999</v>
      </c>
      <c r="D22" s="132">
        <v>473.75</v>
      </c>
      <c r="E22" s="132">
        <v>525.86</v>
      </c>
      <c r="F22" s="132"/>
      <c r="G22" s="132"/>
      <c r="H22" s="132"/>
      <c r="I22" s="132"/>
      <c r="J22" s="44"/>
    </row>
    <row r="23" spans="1:10" x14ac:dyDescent="0.25">
      <c r="A23" s="167"/>
      <c r="B23" s="42" t="s">
        <v>257</v>
      </c>
      <c r="C23" s="132">
        <v>1090.0999999999999</v>
      </c>
      <c r="D23" s="132">
        <v>473.75</v>
      </c>
      <c r="E23" s="132">
        <v>525.86</v>
      </c>
      <c r="F23" s="132">
        <v>393.21</v>
      </c>
      <c r="G23" s="132"/>
      <c r="H23" s="132"/>
      <c r="I23" s="132"/>
      <c r="J23" s="44"/>
    </row>
    <row r="24" spans="1:10" x14ac:dyDescent="0.25">
      <c r="A24" s="167">
        <v>7</v>
      </c>
      <c r="B24" s="42" t="s">
        <v>258</v>
      </c>
      <c r="C24" s="132">
        <v>1090.0999999999999</v>
      </c>
      <c r="D24" s="132">
        <v>473.75</v>
      </c>
      <c r="E24" s="132">
        <v>526.39</v>
      </c>
      <c r="F24" s="132">
        <v>487.96</v>
      </c>
      <c r="G24" s="132"/>
      <c r="H24" s="132"/>
      <c r="I24" s="132"/>
      <c r="J24" s="44"/>
    </row>
    <row r="25" spans="1:10" x14ac:dyDescent="0.25">
      <c r="A25" s="167"/>
      <c r="B25" s="42" t="s">
        <v>259</v>
      </c>
      <c r="C25" s="132">
        <v>1090.0999999999999</v>
      </c>
      <c r="D25" s="132">
        <v>394.79</v>
      </c>
      <c r="E25" s="132">
        <v>525.07000000000005</v>
      </c>
      <c r="F25" s="132">
        <v>394.79</v>
      </c>
      <c r="G25" s="132"/>
      <c r="H25" s="132"/>
      <c r="I25" s="132"/>
      <c r="J25" s="44"/>
    </row>
    <row r="26" spans="1:10" x14ac:dyDescent="0.25">
      <c r="A26" s="167">
        <v>8</v>
      </c>
      <c r="B26" s="42" t="s">
        <v>260</v>
      </c>
      <c r="C26" s="132">
        <v>2045.62</v>
      </c>
      <c r="D26" s="132">
        <v>895.61</v>
      </c>
      <c r="E26" s="132">
        <v>1262.81</v>
      </c>
      <c r="F26" s="132">
        <v>806.05</v>
      </c>
      <c r="G26" s="132"/>
      <c r="H26" s="132"/>
      <c r="I26" s="132">
        <v>1186.4000000000001</v>
      </c>
      <c r="J26" s="44"/>
    </row>
    <row r="27" spans="1:10" x14ac:dyDescent="0.25">
      <c r="A27" s="167"/>
      <c r="B27" s="42" t="s">
        <v>261</v>
      </c>
      <c r="C27" s="132">
        <v>2045.62</v>
      </c>
      <c r="D27" s="132">
        <v>1053.6500000000001</v>
      </c>
      <c r="E27" s="132">
        <v>1317.06</v>
      </c>
      <c r="F27" s="132">
        <v>790.24</v>
      </c>
      <c r="G27" s="132"/>
      <c r="H27" s="132"/>
      <c r="I27" s="132"/>
      <c r="J27" s="44"/>
    </row>
    <row r="28" spans="1:10" x14ac:dyDescent="0.25">
      <c r="A28" s="167">
        <v>9</v>
      </c>
      <c r="B28" s="42" t="s">
        <v>262</v>
      </c>
      <c r="C28" s="132">
        <v>1951.41</v>
      </c>
      <c r="D28" s="132">
        <v>797.81</v>
      </c>
      <c r="E28" s="132">
        <v>1499.88</v>
      </c>
      <c r="F28" s="132"/>
      <c r="G28" s="132"/>
      <c r="H28" s="132"/>
      <c r="I28" s="132"/>
      <c r="J28" s="44"/>
    </row>
    <row r="29" spans="1:10" x14ac:dyDescent="0.25">
      <c r="A29" s="167"/>
      <c r="B29" s="42" t="s">
        <v>263</v>
      </c>
      <c r="C29" s="132">
        <v>1951.41</v>
      </c>
      <c r="D29" s="132">
        <v>997.27</v>
      </c>
      <c r="E29" s="132">
        <v>1495.91</v>
      </c>
      <c r="F29" s="132"/>
      <c r="G29" s="132"/>
      <c r="H29" s="132"/>
      <c r="I29" s="132"/>
      <c r="J29" s="44"/>
    </row>
    <row r="30" spans="1:10" x14ac:dyDescent="0.25">
      <c r="A30" s="167">
        <v>10</v>
      </c>
      <c r="B30" s="42" t="s">
        <v>264</v>
      </c>
      <c r="C30" s="132">
        <v>1372.72</v>
      </c>
      <c r="D30" s="132">
        <v>481.74</v>
      </c>
      <c r="E30" s="132">
        <v>770.78</v>
      </c>
      <c r="F30" s="132">
        <v>385.39</v>
      </c>
      <c r="G30" s="132"/>
      <c r="H30" s="132"/>
      <c r="I30" s="132">
        <v>2928</v>
      </c>
      <c r="J30" s="44"/>
    </row>
    <row r="31" spans="1:10" x14ac:dyDescent="0.25">
      <c r="A31" s="167"/>
      <c r="B31" s="42" t="s">
        <v>265</v>
      </c>
      <c r="C31" s="132">
        <v>1372.72</v>
      </c>
      <c r="D31" s="132">
        <v>642.32000000000005</v>
      </c>
      <c r="E31" s="132">
        <v>770.78</v>
      </c>
      <c r="F31" s="132">
        <v>481.74</v>
      </c>
      <c r="G31" s="132"/>
      <c r="H31" s="132"/>
      <c r="I31" s="132"/>
      <c r="J31" s="44"/>
    </row>
    <row r="32" spans="1:10" x14ac:dyDescent="0.25">
      <c r="A32" s="168">
        <v>11</v>
      </c>
      <c r="B32" s="42" t="s">
        <v>266</v>
      </c>
      <c r="C32" s="132">
        <v>1413.09</v>
      </c>
      <c r="D32" s="132">
        <v>711.23</v>
      </c>
      <c r="E32" s="132">
        <v>746.79</v>
      </c>
      <c r="F32" s="132">
        <v>618.77</v>
      </c>
      <c r="G32" s="132"/>
      <c r="H32" s="132"/>
      <c r="I32" s="132">
        <v>1761.04</v>
      </c>
      <c r="J32" s="44"/>
    </row>
    <row r="33" spans="1:10" x14ac:dyDescent="0.25">
      <c r="A33" s="169"/>
      <c r="B33" s="42" t="s">
        <v>267</v>
      </c>
      <c r="C33" s="132">
        <v>1413.09</v>
      </c>
      <c r="D33" s="132">
        <v>711.23</v>
      </c>
      <c r="E33" s="132">
        <v>860.59</v>
      </c>
      <c r="F33" s="132">
        <v>618.77</v>
      </c>
      <c r="G33" s="132"/>
      <c r="H33" s="132"/>
      <c r="I33" s="132"/>
      <c r="J33" s="44"/>
    </row>
    <row r="34" spans="1:10" x14ac:dyDescent="0.25">
      <c r="A34" s="167">
        <v>12</v>
      </c>
      <c r="B34" s="42" t="s">
        <v>268</v>
      </c>
      <c r="C34" s="132">
        <v>1265.05</v>
      </c>
      <c r="D34" s="132">
        <v>484.52</v>
      </c>
      <c r="E34" s="132">
        <v>809.15</v>
      </c>
      <c r="F34" s="132">
        <v>305.25</v>
      </c>
      <c r="G34" s="132"/>
      <c r="H34" s="132"/>
      <c r="I34" s="132">
        <v>1232.5</v>
      </c>
      <c r="J34" s="44"/>
    </row>
    <row r="35" spans="1:10" x14ac:dyDescent="0.25">
      <c r="A35" s="167"/>
      <c r="B35" s="42" t="s">
        <v>269</v>
      </c>
      <c r="C35" s="132">
        <v>1265.05</v>
      </c>
      <c r="D35" s="132">
        <v>524.9</v>
      </c>
      <c r="E35" s="132">
        <v>808.35</v>
      </c>
      <c r="F35" s="132">
        <v>304.44</v>
      </c>
      <c r="G35" s="132"/>
      <c r="H35" s="132"/>
      <c r="I35" s="132"/>
      <c r="J35" s="44"/>
    </row>
    <row r="36" spans="1:10" x14ac:dyDescent="0.25">
      <c r="A36" s="168">
        <v>13</v>
      </c>
      <c r="B36" s="42" t="s">
        <v>270</v>
      </c>
      <c r="C36" s="132">
        <v>1265.05</v>
      </c>
      <c r="D36" s="132">
        <v>504.71</v>
      </c>
      <c r="E36" s="132">
        <v>671.26</v>
      </c>
      <c r="F36" s="132">
        <v>504.71</v>
      </c>
      <c r="G36" s="132"/>
      <c r="H36" s="132"/>
      <c r="I36" s="132"/>
      <c r="J36" s="44"/>
    </row>
    <row r="37" spans="1:10" x14ac:dyDescent="0.25">
      <c r="A37" s="170"/>
      <c r="B37" s="42" t="s">
        <v>271</v>
      </c>
      <c r="C37" s="132"/>
      <c r="D37" s="132"/>
      <c r="E37" s="132"/>
      <c r="F37" s="132"/>
      <c r="G37" s="132"/>
      <c r="H37" s="132"/>
      <c r="I37" s="132">
        <v>1548.55</v>
      </c>
      <c r="J37" s="44"/>
    </row>
    <row r="38" spans="1:10" x14ac:dyDescent="0.25">
      <c r="A38" s="170"/>
      <c r="B38" s="42" t="s">
        <v>272</v>
      </c>
      <c r="C38" s="132"/>
      <c r="D38" s="132"/>
      <c r="E38" s="132"/>
      <c r="F38" s="132"/>
      <c r="G38" s="132"/>
      <c r="H38" s="132"/>
      <c r="I38" s="132">
        <v>3348.64</v>
      </c>
      <c r="J38" s="44"/>
    </row>
    <row r="39" spans="1:10" x14ac:dyDescent="0.25">
      <c r="A39" s="170"/>
      <c r="B39" s="42" t="s">
        <v>273</v>
      </c>
      <c r="C39" s="132"/>
      <c r="D39" s="132"/>
      <c r="E39" s="132"/>
      <c r="F39" s="132"/>
      <c r="G39" s="132"/>
      <c r="H39" s="132"/>
      <c r="I39" s="132">
        <v>2001.25</v>
      </c>
      <c r="J39" s="44"/>
    </row>
    <row r="40" spans="1:10" x14ac:dyDescent="0.25">
      <c r="A40" s="170"/>
      <c r="B40" s="42" t="s">
        <v>274</v>
      </c>
      <c r="C40" s="132"/>
      <c r="D40" s="132"/>
      <c r="E40" s="132"/>
      <c r="F40" s="132"/>
      <c r="G40" s="132"/>
      <c r="H40" s="132"/>
      <c r="I40" s="132">
        <v>1548.55</v>
      </c>
      <c r="J40" s="44"/>
    </row>
    <row r="41" spans="1:10" x14ac:dyDescent="0.25">
      <c r="A41" s="171"/>
      <c r="B41" s="42" t="s">
        <v>275</v>
      </c>
      <c r="C41" s="132">
        <v>1265.05</v>
      </c>
      <c r="D41" s="132">
        <v>504.71</v>
      </c>
      <c r="E41" s="132">
        <v>671.26</v>
      </c>
      <c r="F41" s="132">
        <v>504.71</v>
      </c>
      <c r="G41" s="132"/>
      <c r="H41" s="132"/>
      <c r="I41" s="132"/>
      <c r="J41" s="44"/>
    </row>
    <row r="42" spans="1:10" x14ac:dyDescent="0.25">
      <c r="A42" s="167">
        <v>14</v>
      </c>
      <c r="B42" s="42" t="s">
        <v>276</v>
      </c>
      <c r="C42" s="132">
        <v>1265.05</v>
      </c>
      <c r="D42" s="132">
        <v>484.52</v>
      </c>
      <c r="E42" s="132">
        <v>809.15</v>
      </c>
      <c r="F42" s="132">
        <v>305.25</v>
      </c>
      <c r="G42" s="132"/>
      <c r="H42" s="132"/>
      <c r="I42" s="132">
        <v>1668.97</v>
      </c>
      <c r="J42" s="44"/>
    </row>
    <row r="43" spans="1:10" x14ac:dyDescent="0.25">
      <c r="A43" s="167"/>
      <c r="B43" s="42" t="s">
        <v>277</v>
      </c>
      <c r="C43" s="132">
        <v>1265.05</v>
      </c>
      <c r="D43" s="132">
        <v>524.9</v>
      </c>
      <c r="E43" s="132">
        <v>808.35</v>
      </c>
      <c r="F43" s="132">
        <v>404.17</v>
      </c>
      <c r="G43" s="132"/>
      <c r="H43" s="132"/>
      <c r="I43" s="132"/>
      <c r="J43" s="44"/>
    </row>
    <row r="44" spans="1:10" x14ac:dyDescent="0.25">
      <c r="A44" s="167">
        <v>15</v>
      </c>
      <c r="B44" s="42" t="s">
        <v>278</v>
      </c>
      <c r="C44" s="132"/>
      <c r="D44" s="132"/>
      <c r="E44" s="132">
        <v>969.04</v>
      </c>
      <c r="F44" s="132"/>
      <c r="G44" s="132"/>
      <c r="H44" s="132"/>
      <c r="I44" s="132"/>
      <c r="J44" s="44"/>
    </row>
    <row r="45" spans="1:10" x14ac:dyDescent="0.25">
      <c r="A45" s="167"/>
      <c r="B45" s="42" t="s">
        <v>279</v>
      </c>
      <c r="C45" s="132"/>
      <c r="D45" s="132"/>
      <c r="E45" s="132">
        <v>969.05</v>
      </c>
      <c r="F45" s="132"/>
      <c r="G45" s="132"/>
      <c r="H45" s="132"/>
      <c r="I45" s="132"/>
      <c r="J45" s="44"/>
    </row>
    <row r="46" spans="1:10" x14ac:dyDescent="0.25">
      <c r="A46" s="44">
        <v>16</v>
      </c>
      <c r="B46" s="42" t="s">
        <v>280</v>
      </c>
      <c r="C46" s="132">
        <v>1988.65</v>
      </c>
      <c r="D46" s="132">
        <v>1009.42</v>
      </c>
      <c r="E46" s="132">
        <v>1514.13</v>
      </c>
      <c r="F46" s="132"/>
      <c r="G46" s="132"/>
      <c r="H46" s="132"/>
      <c r="I46" s="132"/>
      <c r="J46" s="44"/>
    </row>
    <row r="47" spans="1:10" x14ac:dyDescent="0.25">
      <c r="A47" s="167">
        <v>17</v>
      </c>
      <c r="B47" s="42" t="s">
        <v>281</v>
      </c>
      <c r="C47" s="132"/>
      <c r="D47" s="132"/>
      <c r="E47" s="132">
        <v>1009.42</v>
      </c>
      <c r="F47" s="132"/>
      <c r="G47" s="132"/>
      <c r="H47" s="132"/>
      <c r="I47" s="132"/>
      <c r="J47" s="44"/>
    </row>
    <row r="48" spans="1:10" x14ac:dyDescent="0.25">
      <c r="A48" s="167"/>
      <c r="B48" s="42" t="s">
        <v>282</v>
      </c>
      <c r="C48" s="132"/>
      <c r="D48" s="132"/>
      <c r="E48" s="132">
        <v>1009.42</v>
      </c>
      <c r="F48" s="132"/>
      <c r="G48" s="132"/>
      <c r="H48" s="132"/>
      <c r="I48" s="132"/>
      <c r="J48" s="44"/>
    </row>
    <row r="49" spans="1:10" x14ac:dyDescent="0.25">
      <c r="A49" s="167">
        <v>18</v>
      </c>
      <c r="B49" s="42" t="s">
        <v>283</v>
      </c>
      <c r="C49" s="132">
        <v>888.23</v>
      </c>
      <c r="D49" s="132">
        <v>408.39</v>
      </c>
      <c r="E49" s="132">
        <v>481.9</v>
      </c>
      <c r="F49" s="132">
        <v>240.95</v>
      </c>
      <c r="G49" s="132"/>
      <c r="H49" s="132"/>
      <c r="I49" s="132">
        <v>1021.29</v>
      </c>
      <c r="J49" s="44"/>
    </row>
    <row r="50" spans="1:10" x14ac:dyDescent="0.25">
      <c r="A50" s="167"/>
      <c r="B50" s="42" t="s">
        <v>284</v>
      </c>
      <c r="C50" s="132">
        <v>888.23</v>
      </c>
      <c r="D50" s="132">
        <v>408.39</v>
      </c>
      <c r="E50" s="132">
        <v>481.9</v>
      </c>
      <c r="F50" s="132">
        <v>359.38</v>
      </c>
      <c r="G50" s="132"/>
      <c r="H50" s="132"/>
      <c r="I50" s="132"/>
      <c r="J50" s="44"/>
    </row>
    <row r="51" spans="1:10" x14ac:dyDescent="0.25">
      <c r="A51" s="167">
        <v>19</v>
      </c>
      <c r="B51" s="42" t="s">
        <v>285</v>
      </c>
      <c r="C51" s="132">
        <v>888.23</v>
      </c>
      <c r="D51" s="132">
        <v>369.95</v>
      </c>
      <c r="E51" s="132">
        <v>514.09</v>
      </c>
      <c r="F51" s="132"/>
      <c r="G51" s="132"/>
      <c r="H51" s="132"/>
      <c r="I51" s="132"/>
      <c r="J51" s="44"/>
    </row>
    <row r="52" spans="1:10" x14ac:dyDescent="0.25">
      <c r="A52" s="167"/>
      <c r="B52" s="42" t="s">
        <v>286</v>
      </c>
      <c r="C52" s="132"/>
      <c r="D52" s="132">
        <v>360.34</v>
      </c>
      <c r="E52" s="132">
        <v>576.54</v>
      </c>
      <c r="F52" s="132">
        <v>360.34</v>
      </c>
      <c r="G52" s="132"/>
      <c r="H52" s="132"/>
      <c r="I52" s="132"/>
      <c r="J52" s="44"/>
    </row>
    <row r="53" spans="1:10" ht="15.6" customHeight="1" x14ac:dyDescent="0.25">
      <c r="A53" s="168">
        <v>20</v>
      </c>
      <c r="B53" s="42" t="s">
        <v>287</v>
      </c>
      <c r="C53" s="132">
        <v>2085.9899999999998</v>
      </c>
      <c r="D53" s="132">
        <v>587.85</v>
      </c>
      <c r="E53" s="132">
        <v>734.81</v>
      </c>
      <c r="F53" s="132">
        <v>399.74</v>
      </c>
      <c r="G53" s="132">
        <v>1693.01</v>
      </c>
      <c r="H53" s="132"/>
      <c r="I53" s="132">
        <v>1668.97</v>
      </c>
      <c r="J53" s="44"/>
    </row>
    <row r="54" spans="1:10" ht="43.5" customHeight="1" x14ac:dyDescent="0.25">
      <c r="A54" s="172"/>
      <c r="B54" s="42" t="s">
        <v>288</v>
      </c>
      <c r="C54" s="132">
        <v>6089.86</v>
      </c>
      <c r="D54" s="132"/>
      <c r="E54" s="132"/>
      <c r="F54" s="132"/>
      <c r="G54" s="132"/>
      <c r="H54" s="132"/>
      <c r="I54" s="132"/>
      <c r="J54" s="44"/>
    </row>
    <row r="55" spans="1:10" x14ac:dyDescent="0.25">
      <c r="A55" s="172"/>
      <c r="B55" s="42" t="s">
        <v>289</v>
      </c>
      <c r="C55" s="132">
        <v>2085.9899999999998</v>
      </c>
      <c r="D55" s="132">
        <v>734.81</v>
      </c>
      <c r="E55" s="132">
        <v>881.77</v>
      </c>
      <c r="F55" s="132">
        <v>440.89</v>
      </c>
      <c r="G55" s="44"/>
      <c r="H55" s="44"/>
      <c r="I55" s="44"/>
      <c r="J55" s="44"/>
    </row>
    <row r="56" spans="1:10" x14ac:dyDescent="0.25">
      <c r="A56" s="167">
        <v>21</v>
      </c>
      <c r="B56" s="42" t="s">
        <v>290</v>
      </c>
      <c r="C56" s="132">
        <v>1345.8</v>
      </c>
      <c r="D56" s="132">
        <v>393.33</v>
      </c>
      <c r="E56" s="132">
        <v>656.86</v>
      </c>
      <c r="F56" s="132">
        <v>279.26</v>
      </c>
      <c r="G56" s="132"/>
      <c r="H56" s="132"/>
      <c r="I56" s="132">
        <v>987.95</v>
      </c>
      <c r="J56" s="44"/>
    </row>
    <row r="57" spans="1:10" x14ac:dyDescent="0.25">
      <c r="A57" s="167"/>
      <c r="B57" s="42" t="s">
        <v>291</v>
      </c>
      <c r="C57" s="132">
        <v>1345.8</v>
      </c>
      <c r="D57" s="132">
        <v>393.33</v>
      </c>
      <c r="E57" s="132">
        <v>656.86</v>
      </c>
      <c r="F57" s="132">
        <v>326.45999999999998</v>
      </c>
      <c r="G57" s="132"/>
      <c r="H57" s="132"/>
      <c r="I57" s="132"/>
      <c r="J57" s="44"/>
    </row>
    <row r="58" spans="1:10" x14ac:dyDescent="0.25">
      <c r="A58" s="167"/>
      <c r="B58" s="42" t="s">
        <v>292</v>
      </c>
      <c r="C58" s="132">
        <v>1345.8</v>
      </c>
      <c r="D58" s="132"/>
      <c r="E58" s="132">
        <v>983.33</v>
      </c>
      <c r="F58" s="132"/>
      <c r="G58" s="132"/>
      <c r="H58" s="132"/>
      <c r="I58" s="132"/>
      <c r="J58" s="44"/>
    </row>
    <row r="59" spans="1:10" x14ac:dyDescent="0.25">
      <c r="A59" s="167"/>
      <c r="B59" s="42" t="s">
        <v>293</v>
      </c>
      <c r="C59" s="132">
        <v>1345.8</v>
      </c>
      <c r="D59" s="132"/>
      <c r="E59" s="132">
        <v>983.33</v>
      </c>
      <c r="F59" s="132"/>
      <c r="G59" s="132"/>
      <c r="H59" s="132"/>
      <c r="I59" s="132"/>
      <c r="J59" s="44"/>
    </row>
    <row r="60" spans="1:10" x14ac:dyDescent="0.25">
      <c r="A60" s="167">
        <v>22</v>
      </c>
      <c r="B60" s="42" t="s">
        <v>294</v>
      </c>
      <c r="C60" s="132">
        <v>1063.18</v>
      </c>
      <c r="D60" s="132">
        <v>351.83</v>
      </c>
      <c r="E60" s="132">
        <v>587.55999999999995</v>
      </c>
      <c r="F60" s="132">
        <v>175.92</v>
      </c>
      <c r="G60" s="132"/>
      <c r="H60" s="132"/>
      <c r="I60" s="132">
        <v>928.58</v>
      </c>
      <c r="J60" s="44"/>
    </row>
    <row r="61" spans="1:10" ht="16.899999999999999" customHeight="1" x14ac:dyDescent="0.25">
      <c r="A61" s="167"/>
      <c r="B61" s="42" t="s">
        <v>295</v>
      </c>
      <c r="C61" s="132">
        <v>1063.18</v>
      </c>
      <c r="D61" s="132">
        <v>351.83</v>
      </c>
      <c r="E61" s="132">
        <v>545.34</v>
      </c>
      <c r="F61" s="132">
        <v>239.24</v>
      </c>
      <c r="G61" s="132"/>
      <c r="H61" s="132"/>
      <c r="I61" s="132"/>
      <c r="J61" s="44"/>
    </row>
    <row r="62" spans="1:10" x14ac:dyDescent="0.25">
      <c r="A62" s="167"/>
      <c r="B62" s="42" t="s">
        <v>296</v>
      </c>
      <c r="C62" s="132">
        <v>2055.92</v>
      </c>
      <c r="D62" s="132"/>
      <c r="E62" s="132"/>
      <c r="F62" s="132"/>
      <c r="G62" s="132"/>
      <c r="H62" s="132"/>
      <c r="I62" s="132"/>
      <c r="J62" s="44"/>
    </row>
    <row r="63" spans="1:10" ht="31.5" x14ac:dyDescent="0.25">
      <c r="A63" s="167"/>
      <c r="B63" s="42" t="s">
        <v>297</v>
      </c>
      <c r="C63" s="132">
        <v>2859.13</v>
      </c>
      <c r="D63" s="132"/>
      <c r="E63" s="132"/>
      <c r="F63" s="132"/>
      <c r="G63" s="132"/>
      <c r="H63" s="132"/>
      <c r="I63" s="132"/>
      <c r="J63" s="44"/>
    </row>
    <row r="64" spans="1:10" x14ac:dyDescent="0.25">
      <c r="A64" s="167">
        <v>23</v>
      </c>
      <c r="B64" s="42" t="s">
        <v>298</v>
      </c>
      <c r="C64" s="132">
        <v>1426.55</v>
      </c>
      <c r="D64" s="132">
        <v>406.95</v>
      </c>
      <c r="E64" s="132">
        <v>508.69</v>
      </c>
      <c r="F64" s="132">
        <v>240.1</v>
      </c>
      <c r="G64" s="132"/>
      <c r="H64" s="132"/>
      <c r="I64" s="132">
        <v>1000.11</v>
      </c>
      <c r="J64" s="44"/>
    </row>
    <row r="65" spans="1:12" x14ac:dyDescent="0.25">
      <c r="A65" s="167"/>
      <c r="B65" s="42" t="s">
        <v>299</v>
      </c>
      <c r="C65" s="132">
        <v>1426.55</v>
      </c>
      <c r="D65" s="132">
        <v>406.95</v>
      </c>
      <c r="E65" s="132">
        <v>549.38</v>
      </c>
      <c r="F65" s="132">
        <v>313.35000000000002</v>
      </c>
      <c r="G65" s="132"/>
      <c r="H65" s="132"/>
      <c r="I65" s="132"/>
      <c r="J65" s="44"/>
    </row>
    <row r="66" spans="1:12" x14ac:dyDescent="0.25">
      <c r="A66" s="167">
        <v>24</v>
      </c>
      <c r="B66" s="42" t="s">
        <v>300</v>
      </c>
      <c r="C66" s="132"/>
      <c r="D66" s="132"/>
      <c r="E66" s="132"/>
      <c r="F66" s="132"/>
      <c r="G66" s="132"/>
      <c r="H66" s="132">
        <v>1255.96</v>
      </c>
      <c r="I66" s="132"/>
      <c r="J66" s="44"/>
    </row>
    <row r="67" spans="1:12" x14ac:dyDescent="0.25">
      <c r="A67" s="167"/>
      <c r="B67" s="42" t="s">
        <v>301</v>
      </c>
      <c r="C67" s="132"/>
      <c r="D67" s="132"/>
      <c r="E67" s="132"/>
      <c r="F67" s="132"/>
      <c r="G67" s="132"/>
      <c r="H67" s="132">
        <v>1183.1199999999999</v>
      </c>
      <c r="I67" s="132"/>
      <c r="J67" s="44"/>
    </row>
    <row r="68" spans="1:12" x14ac:dyDescent="0.25">
      <c r="A68" s="167">
        <v>25</v>
      </c>
      <c r="B68" s="42" t="s">
        <v>302</v>
      </c>
      <c r="C68" s="132">
        <v>817.57</v>
      </c>
      <c r="D68" s="132">
        <v>355.3125</v>
      </c>
      <c r="E68" s="132"/>
      <c r="F68" s="132">
        <v>220.29750000000001</v>
      </c>
      <c r="G68" s="132"/>
      <c r="H68" s="132"/>
      <c r="I68" s="132">
        <v>1063.54</v>
      </c>
      <c r="J68" s="44"/>
    </row>
    <row r="69" spans="1:12" x14ac:dyDescent="0.25">
      <c r="A69" s="167"/>
      <c r="B69" s="42" t="s">
        <v>303</v>
      </c>
      <c r="C69" s="132">
        <v>1261.69</v>
      </c>
      <c r="D69" s="132">
        <v>535.83000000000004</v>
      </c>
      <c r="E69" s="132"/>
      <c r="F69" s="132">
        <v>535.83000000000004</v>
      </c>
      <c r="G69" s="132"/>
      <c r="H69" s="132"/>
      <c r="I69" s="132"/>
      <c r="J69" s="44"/>
    </row>
    <row r="70" spans="1:12" x14ac:dyDescent="0.25">
      <c r="A70" s="167">
        <v>26</v>
      </c>
      <c r="B70" s="42" t="s">
        <v>304</v>
      </c>
      <c r="C70" s="132"/>
      <c r="D70" s="132">
        <v>840.37</v>
      </c>
      <c r="E70" s="132"/>
      <c r="F70" s="132"/>
      <c r="G70" s="132"/>
      <c r="H70" s="132"/>
      <c r="I70" s="132"/>
      <c r="J70" s="44"/>
    </row>
    <row r="71" spans="1:12" ht="66" customHeight="1" x14ac:dyDescent="0.25">
      <c r="A71" s="167"/>
      <c r="B71" s="42" t="s">
        <v>327</v>
      </c>
      <c r="C71" s="132"/>
      <c r="D71" s="132">
        <v>9953.44</v>
      </c>
      <c r="E71" s="132"/>
      <c r="F71" s="132"/>
      <c r="G71" s="132"/>
      <c r="H71" s="132"/>
      <c r="I71" s="132"/>
      <c r="J71" s="44"/>
    </row>
    <row r="72" spans="1:12" x14ac:dyDescent="0.25">
      <c r="A72" s="167"/>
      <c r="B72" s="42" t="s">
        <v>305</v>
      </c>
      <c r="C72" s="132"/>
      <c r="D72" s="132">
        <v>690.75</v>
      </c>
      <c r="E72" s="132"/>
      <c r="F72" s="132"/>
      <c r="G72" s="132"/>
      <c r="H72" s="132"/>
      <c r="I72" s="132"/>
      <c r="J72" s="44"/>
    </row>
    <row r="73" spans="1:12" ht="69" customHeight="1" x14ac:dyDescent="0.25">
      <c r="A73" s="167"/>
      <c r="B73" s="81" t="s">
        <v>328</v>
      </c>
      <c r="C73" s="65"/>
      <c r="D73" s="132">
        <v>7940.5</v>
      </c>
      <c r="E73" s="132"/>
      <c r="F73" s="132"/>
      <c r="G73" s="132"/>
      <c r="H73" s="132"/>
      <c r="I73" s="132"/>
      <c r="J73" s="44"/>
    </row>
    <row r="74" spans="1:12" ht="26.25" customHeight="1" x14ac:dyDescent="0.25">
      <c r="A74" s="44">
        <v>27</v>
      </c>
      <c r="B74" s="42" t="s">
        <v>306</v>
      </c>
      <c r="C74" s="132"/>
      <c r="D74" s="132"/>
      <c r="E74" s="132">
        <v>1719.85</v>
      </c>
      <c r="F74" s="132"/>
      <c r="G74" s="132"/>
      <c r="H74" s="132"/>
      <c r="I74" s="132"/>
      <c r="J74" s="44"/>
      <c r="L74" s="129"/>
    </row>
    <row r="75" spans="1:12" ht="26.25" customHeight="1" x14ac:dyDescent="0.25">
      <c r="A75" s="77">
        <v>28</v>
      </c>
      <c r="B75" s="42" t="s">
        <v>307</v>
      </c>
      <c r="C75" s="132"/>
      <c r="D75" s="132"/>
      <c r="E75" s="132">
        <v>1314.65</v>
      </c>
      <c r="F75" s="132"/>
      <c r="G75" s="132"/>
      <c r="H75" s="132"/>
      <c r="I75" s="132"/>
      <c r="J75" s="44"/>
      <c r="L75" s="129"/>
    </row>
    <row r="76" spans="1:12" ht="31.5" customHeight="1" x14ac:dyDescent="0.25">
      <c r="A76" s="77">
        <v>29</v>
      </c>
      <c r="B76" s="42" t="s">
        <v>308</v>
      </c>
      <c r="C76" s="132"/>
      <c r="D76" s="132"/>
      <c r="F76" s="132">
        <v>399.74</v>
      </c>
      <c r="G76" s="132"/>
      <c r="H76" s="132"/>
      <c r="I76" s="132"/>
      <c r="J76" s="44"/>
      <c r="L76" s="129"/>
    </row>
    <row r="77" spans="1:12" ht="31.5" x14ac:dyDescent="0.25">
      <c r="A77" s="168">
        <v>30</v>
      </c>
      <c r="B77" s="42" t="s">
        <v>309</v>
      </c>
      <c r="C77" s="132"/>
      <c r="D77" s="132"/>
      <c r="E77" s="132"/>
      <c r="F77" s="132"/>
      <c r="G77" s="132"/>
      <c r="H77" s="132"/>
      <c r="I77" s="132"/>
      <c r="J77" s="44"/>
    </row>
    <row r="78" spans="1:12" x14ac:dyDescent="0.25">
      <c r="A78" s="172"/>
      <c r="B78" s="42" t="s">
        <v>310</v>
      </c>
      <c r="C78" s="132"/>
      <c r="D78" s="132"/>
      <c r="E78" s="132"/>
      <c r="F78" s="132"/>
      <c r="G78" s="132"/>
      <c r="H78" s="132"/>
      <c r="I78" s="132"/>
      <c r="J78" s="44">
        <v>832.28</v>
      </c>
    </row>
    <row r="79" spans="1:12" x14ac:dyDescent="0.25">
      <c r="A79" s="169"/>
      <c r="B79" s="42" t="s">
        <v>311</v>
      </c>
      <c r="C79" s="132"/>
      <c r="D79" s="132"/>
      <c r="E79" s="132"/>
      <c r="F79" s="132"/>
      <c r="G79" s="132"/>
      <c r="H79" s="132"/>
      <c r="I79" s="132"/>
      <c r="J79" s="132">
        <v>1520.11</v>
      </c>
    </row>
    <row r="80" spans="1:12" ht="31.5" customHeight="1" x14ac:dyDescent="0.25">
      <c r="A80" s="173" t="s">
        <v>312</v>
      </c>
      <c r="B80" s="173"/>
      <c r="C80" s="173"/>
      <c r="D80" s="173"/>
      <c r="E80" s="173"/>
      <c r="F80" s="173"/>
      <c r="G80" s="173"/>
      <c r="H80" s="173"/>
      <c r="I80" s="173"/>
      <c r="J80" s="173"/>
    </row>
    <row r="81" spans="1:10" ht="25.5" customHeight="1" x14ac:dyDescent="0.25">
      <c r="A81" s="174" t="s">
        <v>313</v>
      </c>
      <c r="B81" s="174"/>
      <c r="C81" s="174"/>
      <c r="D81" s="174"/>
      <c r="E81" s="174"/>
      <c r="F81" s="174"/>
      <c r="G81" s="174"/>
      <c r="H81" s="174"/>
      <c r="I81" s="174"/>
      <c r="J81" s="174"/>
    </row>
    <row r="82" spans="1:10" ht="37.5" customHeight="1" x14ac:dyDescent="0.25">
      <c r="A82" s="175" t="s">
        <v>314</v>
      </c>
      <c r="B82" s="174" t="s">
        <v>315</v>
      </c>
      <c r="C82" s="174"/>
      <c r="D82" s="174"/>
      <c r="E82" s="174"/>
      <c r="F82" s="174"/>
      <c r="G82" s="174"/>
      <c r="H82" s="174"/>
      <c r="I82" s="174"/>
      <c r="J82" s="174"/>
    </row>
    <row r="83" spans="1:10" ht="37.5" customHeight="1" x14ac:dyDescent="0.25">
      <c r="A83" s="175"/>
      <c r="B83" s="174" t="s">
        <v>316</v>
      </c>
      <c r="C83" s="174"/>
      <c r="D83" s="174"/>
      <c r="E83" s="174"/>
      <c r="F83" s="174"/>
      <c r="G83" s="174"/>
      <c r="H83" s="174"/>
      <c r="I83" s="174"/>
      <c r="J83" s="174"/>
    </row>
    <row r="84" spans="1:10" ht="16.5" x14ac:dyDescent="0.25">
      <c r="C84" s="131"/>
      <c r="D84" s="40"/>
      <c r="E84" s="40"/>
      <c r="F84" s="14"/>
      <c r="G84" s="40"/>
      <c r="H84" s="40"/>
      <c r="I84" s="40"/>
      <c r="J84" s="40"/>
    </row>
  </sheetData>
  <autoFilter ref="A10:J83" xr:uid="{639FCD91-221A-410E-B9FB-9D01BF6172A1}"/>
  <mergeCells count="37">
    <mergeCell ref="A80:J80"/>
    <mergeCell ref="A81:J81"/>
    <mergeCell ref="A82:A83"/>
    <mergeCell ref="B82:J82"/>
    <mergeCell ref="B83:J83"/>
    <mergeCell ref="A77:A79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3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5:J5"/>
    <mergeCell ref="A6:J6"/>
    <mergeCell ref="A8:A10"/>
    <mergeCell ref="B8:B10"/>
    <mergeCell ref="C8:C10"/>
    <mergeCell ref="D8:H9"/>
    <mergeCell ref="I8:I10"/>
    <mergeCell ref="J8:J10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54EE-9225-4212-B627-B6D817B0A5CA}">
  <dimension ref="A2:C62"/>
  <sheetViews>
    <sheetView view="pageBreakPreview" zoomScaleNormal="100" zoomScaleSheetLayoutView="100" workbookViewId="0">
      <selection activeCell="B52" sqref="B52"/>
    </sheetView>
  </sheetViews>
  <sheetFormatPr defaultRowHeight="15.75" outlineLevelRow="1" x14ac:dyDescent="0.25"/>
  <cols>
    <col min="1" max="1" width="5.28515625" style="1" bestFit="1" customWidth="1"/>
    <col min="2" max="2" width="94.7109375" style="47" customWidth="1"/>
    <col min="3" max="3" width="21.140625" style="47" customWidth="1"/>
    <col min="4" max="16384" width="9.140625" style="1"/>
  </cols>
  <sheetData>
    <row r="2" spans="1:3" x14ac:dyDescent="0.25">
      <c r="A2" s="184" t="s">
        <v>198</v>
      </c>
      <c r="B2" s="184"/>
      <c r="C2" s="184"/>
    </row>
    <row r="3" spans="1:3" ht="24.75" customHeight="1" x14ac:dyDescent="0.25">
      <c r="A3" s="184"/>
      <c r="B3" s="184"/>
      <c r="C3" s="184"/>
    </row>
    <row r="4" spans="1:3" x14ac:dyDescent="0.25">
      <c r="B4" s="92"/>
      <c r="C4" s="1"/>
    </row>
    <row r="5" spans="1:3" ht="15" customHeight="1" x14ac:dyDescent="0.25">
      <c r="A5" s="179" t="s">
        <v>59</v>
      </c>
      <c r="B5" s="179" t="s">
        <v>60</v>
      </c>
      <c r="C5" s="185" t="s">
        <v>18</v>
      </c>
    </row>
    <row r="6" spans="1:3" x14ac:dyDescent="0.25">
      <c r="A6" s="180"/>
      <c r="B6" s="180"/>
      <c r="C6" s="186"/>
    </row>
    <row r="7" spans="1:3" x14ac:dyDescent="0.25">
      <c r="A7" s="187" t="s">
        <v>1</v>
      </c>
      <c r="B7" s="116" t="s">
        <v>61</v>
      </c>
      <c r="C7" s="123">
        <v>867.96</v>
      </c>
    </row>
    <row r="8" spans="1:3" x14ac:dyDescent="0.25">
      <c r="A8" s="182"/>
      <c r="B8" s="116" t="s">
        <v>62</v>
      </c>
      <c r="C8" s="123">
        <v>5563.65</v>
      </c>
    </row>
    <row r="9" spans="1:3" ht="15" customHeight="1" x14ac:dyDescent="0.25">
      <c r="A9" s="182"/>
      <c r="B9" s="116" t="s">
        <v>63</v>
      </c>
      <c r="C9" s="123">
        <v>1081.78</v>
      </c>
    </row>
    <row r="10" spans="1:3" ht="15" customHeight="1" x14ac:dyDescent="0.25">
      <c r="A10" s="182"/>
      <c r="B10" s="116" t="s">
        <v>64</v>
      </c>
      <c r="C10" s="123">
        <v>1676.31</v>
      </c>
    </row>
    <row r="11" spans="1:3" x14ac:dyDescent="0.25">
      <c r="A11" s="182"/>
      <c r="B11" s="116" t="s">
        <v>65</v>
      </c>
      <c r="C11" s="123">
        <v>4835.2299999999996</v>
      </c>
    </row>
    <row r="12" spans="1:3" x14ac:dyDescent="0.25">
      <c r="A12" s="182"/>
      <c r="B12" s="116" t="s">
        <v>66</v>
      </c>
      <c r="C12" s="123">
        <v>1229.01</v>
      </c>
    </row>
    <row r="13" spans="1:3" ht="15" customHeight="1" x14ac:dyDescent="0.25">
      <c r="A13" s="182"/>
      <c r="B13" s="117" t="s">
        <v>67</v>
      </c>
      <c r="C13" s="123">
        <v>4706.0600000000004</v>
      </c>
    </row>
    <row r="14" spans="1:3" ht="15" customHeight="1" x14ac:dyDescent="0.25">
      <c r="A14" s="182"/>
      <c r="B14" s="116" t="s">
        <v>68</v>
      </c>
      <c r="C14" s="123">
        <v>1229.01</v>
      </c>
    </row>
    <row r="15" spans="1:3" x14ac:dyDescent="0.25">
      <c r="A15" s="182"/>
      <c r="B15" s="117" t="s">
        <v>69</v>
      </c>
      <c r="C15" s="123">
        <v>8440.81</v>
      </c>
    </row>
    <row r="16" spans="1:3" x14ac:dyDescent="0.25">
      <c r="A16" s="182"/>
      <c r="B16" s="116" t="s">
        <v>70</v>
      </c>
      <c r="C16" s="123">
        <v>3415.81</v>
      </c>
    </row>
    <row r="17" spans="1:3" x14ac:dyDescent="0.25">
      <c r="A17" s="182"/>
      <c r="B17" s="116" t="s">
        <v>71</v>
      </c>
      <c r="C17" s="123">
        <v>4884.3599999999997</v>
      </c>
    </row>
    <row r="18" spans="1:3" x14ac:dyDescent="0.25">
      <c r="A18" s="182"/>
      <c r="B18" s="117" t="s">
        <v>72</v>
      </c>
      <c r="C18" s="123">
        <v>1774.35</v>
      </c>
    </row>
    <row r="19" spans="1:3" x14ac:dyDescent="0.25">
      <c r="A19" s="182"/>
      <c r="B19" s="117" t="s">
        <v>73</v>
      </c>
      <c r="C19" s="123">
        <v>1710.91</v>
      </c>
    </row>
    <row r="20" spans="1:3" x14ac:dyDescent="0.25">
      <c r="A20" s="182"/>
      <c r="B20" s="117" t="s">
        <v>74</v>
      </c>
      <c r="C20" s="123">
        <v>7691.98</v>
      </c>
    </row>
    <row r="21" spans="1:3" x14ac:dyDescent="0.25">
      <c r="A21" s="182"/>
      <c r="B21" s="117" t="s">
        <v>75</v>
      </c>
      <c r="C21" s="123">
        <v>6831.47</v>
      </c>
    </row>
    <row r="22" spans="1:3" x14ac:dyDescent="0.25">
      <c r="A22" s="188"/>
      <c r="B22" s="121" t="s">
        <v>76</v>
      </c>
      <c r="C22" s="124">
        <v>6995.24</v>
      </c>
    </row>
    <row r="23" spans="1:3" x14ac:dyDescent="0.25">
      <c r="A23" s="48"/>
      <c r="B23" s="126"/>
      <c r="C23" s="118"/>
    </row>
    <row r="24" spans="1:3" x14ac:dyDescent="0.25">
      <c r="A24" s="181" t="s">
        <v>77</v>
      </c>
      <c r="B24" s="122" t="s">
        <v>61</v>
      </c>
      <c r="C24" s="125">
        <v>867.96</v>
      </c>
    </row>
    <row r="25" spans="1:3" x14ac:dyDescent="0.25">
      <c r="A25" s="182"/>
      <c r="B25" s="116" t="s">
        <v>62</v>
      </c>
      <c r="C25" s="123">
        <v>5563.65</v>
      </c>
    </row>
    <row r="26" spans="1:3" x14ac:dyDescent="0.25">
      <c r="A26" s="182"/>
      <c r="B26" s="116" t="s">
        <v>63</v>
      </c>
      <c r="C26" s="123">
        <v>1081.78</v>
      </c>
    </row>
    <row r="27" spans="1:3" x14ac:dyDescent="0.25">
      <c r="A27" s="182"/>
      <c r="B27" s="116" t="s">
        <v>64</v>
      </c>
      <c r="C27" s="123">
        <v>1676.31</v>
      </c>
    </row>
    <row r="28" spans="1:3" x14ac:dyDescent="0.25">
      <c r="A28" s="182"/>
      <c r="B28" s="116" t="s">
        <v>65</v>
      </c>
      <c r="C28" s="123">
        <v>4835.2299999999996</v>
      </c>
    </row>
    <row r="29" spans="1:3" x14ac:dyDescent="0.25">
      <c r="A29" s="182"/>
      <c r="B29" s="116" t="s">
        <v>66</v>
      </c>
      <c r="C29" s="123">
        <v>1229.01</v>
      </c>
    </row>
    <row r="30" spans="1:3" x14ac:dyDescent="0.25">
      <c r="A30" s="182"/>
      <c r="B30" s="117" t="s">
        <v>67</v>
      </c>
      <c r="C30" s="123">
        <v>5105.93</v>
      </c>
    </row>
    <row r="31" spans="1:3" x14ac:dyDescent="0.25">
      <c r="A31" s="182"/>
      <c r="B31" s="116" t="s">
        <v>68</v>
      </c>
      <c r="C31" s="123">
        <v>1229.01</v>
      </c>
    </row>
    <row r="32" spans="1:3" x14ac:dyDescent="0.25">
      <c r="A32" s="182"/>
      <c r="B32" s="117" t="s">
        <v>69</v>
      </c>
      <c r="C32" s="123">
        <v>8840.68</v>
      </c>
    </row>
    <row r="33" spans="1:3" x14ac:dyDescent="0.25">
      <c r="A33" s="182"/>
      <c r="B33" s="116" t="s">
        <v>70</v>
      </c>
      <c r="C33" s="123">
        <v>3415.81</v>
      </c>
    </row>
    <row r="34" spans="1:3" x14ac:dyDescent="0.25">
      <c r="A34" s="182"/>
      <c r="B34" s="116" t="s">
        <v>71</v>
      </c>
      <c r="C34" s="123">
        <v>4884.3599999999997</v>
      </c>
    </row>
    <row r="35" spans="1:3" x14ac:dyDescent="0.25">
      <c r="A35" s="182"/>
      <c r="B35" s="117" t="s">
        <v>72</v>
      </c>
      <c r="C35" s="123">
        <v>2656.12</v>
      </c>
    </row>
    <row r="36" spans="1:3" x14ac:dyDescent="0.25">
      <c r="A36" s="182"/>
      <c r="B36" s="117" t="s">
        <v>73</v>
      </c>
      <c r="C36" s="123">
        <v>2110.7800000000002</v>
      </c>
    </row>
    <row r="37" spans="1:3" x14ac:dyDescent="0.25">
      <c r="A37" s="182"/>
      <c r="B37" s="117" t="s">
        <v>74</v>
      </c>
      <c r="C37" s="123">
        <v>8091.85</v>
      </c>
    </row>
    <row r="38" spans="1:3" x14ac:dyDescent="0.25">
      <c r="A38" s="182"/>
      <c r="B38" s="117" t="s">
        <v>75</v>
      </c>
      <c r="C38" s="123">
        <v>7231.34</v>
      </c>
    </row>
    <row r="39" spans="1:3" x14ac:dyDescent="0.25">
      <c r="A39" s="183"/>
      <c r="B39" s="117" t="s">
        <v>76</v>
      </c>
      <c r="C39" s="123">
        <v>7395.11</v>
      </c>
    </row>
    <row r="40" spans="1:3" x14ac:dyDescent="0.25">
      <c r="B40" s="1"/>
      <c r="C40" s="1"/>
    </row>
    <row r="42" spans="1:3" ht="15.75" customHeight="1" x14ac:dyDescent="0.25">
      <c r="A42" s="155" t="s">
        <v>17</v>
      </c>
      <c r="B42" s="155"/>
      <c r="C42" s="155"/>
    </row>
    <row r="43" spans="1:3" ht="24" customHeight="1" x14ac:dyDescent="0.25">
      <c r="A43" s="155"/>
      <c r="B43" s="155"/>
      <c r="C43" s="155"/>
    </row>
    <row r="44" spans="1:3" ht="17.25" customHeight="1" x14ac:dyDescent="0.25">
      <c r="A44" s="47"/>
      <c r="B44" s="92"/>
      <c r="C44" s="1"/>
    </row>
    <row r="45" spans="1:3" ht="15" customHeight="1" x14ac:dyDescent="0.25">
      <c r="A45" s="179" t="s">
        <v>59</v>
      </c>
      <c r="B45" s="179" t="s">
        <v>60</v>
      </c>
      <c r="C45" s="185" t="s">
        <v>18</v>
      </c>
    </row>
    <row r="46" spans="1:3" x14ac:dyDescent="0.25">
      <c r="A46" s="180"/>
      <c r="B46" s="180"/>
      <c r="C46" s="186"/>
    </row>
    <row r="47" spans="1:3" x14ac:dyDescent="0.25">
      <c r="A47" s="176" t="s">
        <v>1</v>
      </c>
      <c r="B47" s="7" t="s">
        <v>19</v>
      </c>
      <c r="C47" s="8">
        <v>812.26</v>
      </c>
    </row>
    <row r="48" spans="1:3" x14ac:dyDescent="0.25">
      <c r="A48" s="177"/>
      <c r="B48" s="9" t="s">
        <v>20</v>
      </c>
      <c r="C48" s="8">
        <v>511.77</v>
      </c>
    </row>
    <row r="49" spans="1:3" x14ac:dyDescent="0.25">
      <c r="A49" s="177"/>
      <c r="B49" s="9">
        <v>25</v>
      </c>
      <c r="C49" s="8">
        <v>640</v>
      </c>
    </row>
    <row r="50" spans="1:3" x14ac:dyDescent="0.25">
      <c r="A50" s="177"/>
      <c r="B50" s="10" t="s">
        <v>21</v>
      </c>
      <c r="C50" s="8">
        <v>675.54</v>
      </c>
    </row>
    <row r="51" spans="1:3" x14ac:dyDescent="0.25">
      <c r="A51" s="177"/>
      <c r="B51" s="10" t="s">
        <v>22</v>
      </c>
      <c r="C51" s="8">
        <v>803.77</v>
      </c>
    </row>
    <row r="52" spans="1:3" x14ac:dyDescent="0.25">
      <c r="A52" s="178"/>
      <c r="B52" s="10" t="s">
        <v>23</v>
      </c>
      <c r="C52" s="8">
        <v>976.03</v>
      </c>
    </row>
    <row r="53" spans="1:3" x14ac:dyDescent="0.25">
      <c r="A53" s="82"/>
      <c r="B53" s="11"/>
      <c r="C53" s="12"/>
    </row>
    <row r="54" spans="1:3" x14ac:dyDescent="0.25">
      <c r="A54" s="168" t="s">
        <v>11</v>
      </c>
      <c r="B54" s="10" t="s">
        <v>19</v>
      </c>
      <c r="C54" s="8">
        <v>1212</v>
      </c>
    </row>
    <row r="55" spans="1:3" x14ac:dyDescent="0.25">
      <c r="A55" s="172"/>
      <c r="B55" s="10" t="s">
        <v>24</v>
      </c>
      <c r="C55" s="8">
        <v>911.51</v>
      </c>
    </row>
    <row r="56" spans="1:3" x14ac:dyDescent="0.25">
      <c r="A56" s="172"/>
      <c r="B56" s="10">
        <v>25</v>
      </c>
      <c r="C56" s="8">
        <v>1039.74</v>
      </c>
    </row>
    <row r="57" spans="1:3" x14ac:dyDescent="0.25">
      <c r="A57" s="172"/>
      <c r="B57" s="10">
        <v>35</v>
      </c>
      <c r="C57" s="8">
        <v>1203.51</v>
      </c>
    </row>
    <row r="58" spans="1:3" x14ac:dyDescent="0.25">
      <c r="A58" s="172"/>
      <c r="B58" s="10">
        <v>37.39</v>
      </c>
      <c r="C58" s="8">
        <v>1075.28</v>
      </c>
    </row>
    <row r="59" spans="1:3" x14ac:dyDescent="0.25">
      <c r="A59" s="172"/>
      <c r="B59" s="10" t="s">
        <v>25</v>
      </c>
      <c r="C59" s="8">
        <v>1375.77</v>
      </c>
    </row>
    <row r="60" spans="1:3" ht="31.5" hidden="1" outlineLevel="1" x14ac:dyDescent="0.25">
      <c r="A60" s="172"/>
      <c r="B60" s="10" t="s">
        <v>26</v>
      </c>
      <c r="C60" s="8">
        <v>0</v>
      </c>
    </row>
    <row r="61" spans="1:3" hidden="1" outlineLevel="1" x14ac:dyDescent="0.25">
      <c r="A61" s="169"/>
      <c r="B61" s="13" t="s">
        <v>27</v>
      </c>
      <c r="C61" s="8">
        <v>0</v>
      </c>
    </row>
    <row r="62" spans="1:3" ht="39.75" customHeight="1" collapsed="1" x14ac:dyDescent="0.25">
      <c r="B62" s="252" t="s">
        <v>28</v>
      </c>
      <c r="C62" s="252"/>
    </row>
  </sheetData>
  <mergeCells count="13">
    <mergeCell ref="B62:C62"/>
    <mergeCell ref="A54:A61"/>
    <mergeCell ref="A47:A52"/>
    <mergeCell ref="A45:A46"/>
    <mergeCell ref="A24:A39"/>
    <mergeCell ref="A2:C3"/>
    <mergeCell ref="B45:B46"/>
    <mergeCell ref="C45:C46"/>
    <mergeCell ref="A5:A6"/>
    <mergeCell ref="B5:B6"/>
    <mergeCell ref="C5:C6"/>
    <mergeCell ref="A7:A22"/>
    <mergeCell ref="A42:C4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395E-C303-4487-81D3-0C1E07CAC475}">
  <sheetPr>
    <pageSetUpPr fitToPage="1"/>
  </sheetPr>
  <dimension ref="A1:D69"/>
  <sheetViews>
    <sheetView view="pageBreakPreview" zoomScaleNormal="100" zoomScaleSheetLayoutView="100" workbookViewId="0">
      <selection activeCell="H35" sqref="H35"/>
    </sheetView>
  </sheetViews>
  <sheetFormatPr defaultRowHeight="15.75" x14ac:dyDescent="0.25"/>
  <cols>
    <col min="1" max="1" width="9.140625" style="47"/>
    <col min="2" max="2" width="68.7109375" style="47" customWidth="1"/>
    <col min="3" max="3" width="19.7109375" style="47" customWidth="1"/>
    <col min="4" max="16384" width="9.140625" style="1"/>
  </cols>
  <sheetData>
    <row r="1" spans="1:4" x14ac:dyDescent="0.25">
      <c r="A1" s="1"/>
      <c r="B1" s="112"/>
    </row>
    <row r="2" spans="1:4" ht="34.5" customHeight="1" x14ac:dyDescent="0.25">
      <c r="A2" s="155" t="s">
        <v>233</v>
      </c>
      <c r="B2" s="155"/>
      <c r="C2" s="155"/>
      <c r="D2" s="113"/>
    </row>
    <row r="3" spans="1:4" x14ac:dyDescent="0.25">
      <c r="A3" s="114"/>
      <c r="B3" s="114"/>
      <c r="C3" s="114"/>
      <c r="D3" s="114"/>
    </row>
    <row r="4" spans="1:4" ht="31.5" x14ac:dyDescent="0.25">
      <c r="A4" s="15" t="s">
        <v>78</v>
      </c>
      <c r="B4" s="15" t="s">
        <v>204</v>
      </c>
      <c r="C4" s="4" t="s">
        <v>18</v>
      </c>
    </row>
    <row r="5" spans="1:4" ht="15.75" customHeight="1" x14ac:dyDescent="0.25">
      <c r="A5" s="194" t="s">
        <v>1</v>
      </c>
      <c r="B5" s="16" t="s">
        <v>200</v>
      </c>
      <c r="C5" s="19">
        <v>6791.77</v>
      </c>
    </row>
    <row r="6" spans="1:4" x14ac:dyDescent="0.25">
      <c r="A6" s="195"/>
      <c r="B6" s="17" t="s">
        <v>201</v>
      </c>
      <c r="C6" s="19">
        <v>8108.83</v>
      </c>
    </row>
    <row r="7" spans="1:4" x14ac:dyDescent="0.25">
      <c r="A7" s="195"/>
      <c r="B7" s="17" t="s">
        <v>202</v>
      </c>
      <c r="C7" s="19">
        <v>9027.86</v>
      </c>
    </row>
    <row r="8" spans="1:4" x14ac:dyDescent="0.25">
      <c r="A8" s="196"/>
      <c r="B8" s="18" t="s">
        <v>203</v>
      </c>
      <c r="C8" s="19">
        <v>9328.35</v>
      </c>
    </row>
    <row r="9" spans="1:4" x14ac:dyDescent="0.25">
      <c r="A9" s="48"/>
      <c r="B9" s="116"/>
      <c r="C9" s="20"/>
    </row>
    <row r="10" spans="1:4" x14ac:dyDescent="0.25">
      <c r="A10" s="194" t="s">
        <v>77</v>
      </c>
      <c r="B10" s="16" t="s">
        <v>200</v>
      </c>
      <c r="C10" s="19">
        <v>7044.68</v>
      </c>
    </row>
    <row r="11" spans="1:4" x14ac:dyDescent="0.25">
      <c r="A11" s="195"/>
      <c r="B11" s="17" t="s">
        <v>201</v>
      </c>
      <c r="C11" s="19">
        <v>8361.74</v>
      </c>
    </row>
    <row r="12" spans="1:4" x14ac:dyDescent="0.25">
      <c r="A12" s="195"/>
      <c r="B12" s="17" t="s">
        <v>202</v>
      </c>
      <c r="C12" s="19">
        <v>9712.89</v>
      </c>
    </row>
    <row r="13" spans="1:4" x14ac:dyDescent="0.25">
      <c r="A13" s="196"/>
      <c r="B13" s="18" t="s">
        <v>203</v>
      </c>
      <c r="C13" s="19">
        <v>10013.379999999999</v>
      </c>
    </row>
    <row r="14" spans="1:4" x14ac:dyDescent="0.25">
      <c r="A14" s="1"/>
      <c r="B14" s="112"/>
    </row>
    <row r="15" spans="1:4" x14ac:dyDescent="0.25">
      <c r="A15" s="1"/>
      <c r="B15" s="189"/>
      <c r="C15" s="189"/>
    </row>
    <row r="16" spans="1:4" x14ac:dyDescent="0.25">
      <c r="A16" s="190" t="s">
        <v>199</v>
      </c>
      <c r="B16" s="190"/>
      <c r="C16" s="190"/>
    </row>
    <row r="17" spans="1:4" x14ac:dyDescent="0.25">
      <c r="A17" s="190"/>
      <c r="B17" s="190"/>
      <c r="C17" s="190"/>
    </row>
    <row r="18" spans="1:4" ht="12.75" customHeight="1" x14ac:dyDescent="0.25">
      <c r="A18" s="190"/>
      <c r="B18" s="190"/>
      <c r="C18" s="190"/>
    </row>
    <row r="19" spans="1:4" x14ac:dyDescent="0.25">
      <c r="A19" s="73"/>
      <c r="B19" s="2"/>
      <c r="C19" s="111"/>
    </row>
    <row r="20" spans="1:4" ht="31.5" x14ac:dyDescent="0.25">
      <c r="A20" s="3" t="s">
        <v>0</v>
      </c>
      <c r="B20" s="15" t="s">
        <v>204</v>
      </c>
      <c r="C20" s="4" t="s">
        <v>18</v>
      </c>
    </row>
    <row r="21" spans="1:4" ht="15.75" customHeight="1" x14ac:dyDescent="0.25">
      <c r="A21" s="191" t="s">
        <v>1</v>
      </c>
      <c r="B21" s="5" t="s">
        <v>2</v>
      </c>
      <c r="C21" s="21">
        <v>2868.13</v>
      </c>
    </row>
    <row r="22" spans="1:4" x14ac:dyDescent="0.25">
      <c r="A22" s="192"/>
      <c r="B22" s="5" t="s">
        <v>3</v>
      </c>
      <c r="C22" s="21">
        <v>2567.64</v>
      </c>
    </row>
    <row r="23" spans="1:4" x14ac:dyDescent="0.25">
      <c r="A23" s="192"/>
      <c r="B23" s="5">
        <v>36</v>
      </c>
      <c r="C23" s="21">
        <v>3031.9</v>
      </c>
    </row>
    <row r="24" spans="1:4" x14ac:dyDescent="0.25">
      <c r="A24" s="192"/>
      <c r="B24" s="5">
        <v>39</v>
      </c>
      <c r="C24" s="21">
        <v>2731.41</v>
      </c>
    </row>
    <row r="25" spans="1:4" x14ac:dyDescent="0.25">
      <c r="A25" s="192"/>
      <c r="B25" s="6" t="s">
        <v>4</v>
      </c>
      <c r="C25" s="21">
        <v>2664.69</v>
      </c>
    </row>
    <row r="26" spans="1:4" x14ac:dyDescent="0.25">
      <c r="A26" s="192"/>
      <c r="B26" s="6" t="s">
        <v>5</v>
      </c>
      <c r="C26" s="21">
        <v>1889.5</v>
      </c>
    </row>
    <row r="27" spans="1:4" x14ac:dyDescent="0.25">
      <c r="A27" s="192"/>
      <c r="B27" s="6" t="s">
        <v>6</v>
      </c>
      <c r="C27" s="21">
        <v>3613.51</v>
      </c>
    </row>
    <row r="28" spans="1:4" x14ac:dyDescent="0.25">
      <c r="A28" s="192"/>
      <c r="B28" s="6">
        <v>45</v>
      </c>
      <c r="C28" s="21">
        <v>4304.1400000000003</v>
      </c>
    </row>
    <row r="29" spans="1:4" x14ac:dyDescent="0.25">
      <c r="A29" s="192"/>
      <c r="B29" s="6">
        <v>55</v>
      </c>
      <c r="C29" s="21">
        <v>2278.79</v>
      </c>
      <c r="D29" s="47"/>
    </row>
    <row r="30" spans="1:4" x14ac:dyDescent="0.25">
      <c r="A30" s="192"/>
      <c r="B30" s="6">
        <v>50.64</v>
      </c>
      <c r="C30" s="21">
        <v>2925.75</v>
      </c>
      <c r="D30" s="47"/>
    </row>
    <row r="31" spans="1:4" x14ac:dyDescent="0.25">
      <c r="A31" s="192"/>
      <c r="B31" s="6" t="s">
        <v>7</v>
      </c>
      <c r="C31" s="21">
        <v>2838.32</v>
      </c>
      <c r="D31" s="47"/>
    </row>
    <row r="32" spans="1:4" x14ac:dyDescent="0.25">
      <c r="A32" s="192"/>
      <c r="B32" s="6">
        <v>60</v>
      </c>
      <c r="C32" s="21">
        <v>3874.57</v>
      </c>
      <c r="D32" s="47"/>
    </row>
    <row r="33" spans="1:4" x14ac:dyDescent="0.25">
      <c r="A33" s="192"/>
      <c r="B33" s="6">
        <v>65</v>
      </c>
      <c r="C33" s="21">
        <v>3441.25</v>
      </c>
      <c r="D33" s="47"/>
    </row>
    <row r="34" spans="1:4" x14ac:dyDescent="0.25">
      <c r="A34" s="192"/>
      <c r="B34" s="6">
        <v>71</v>
      </c>
      <c r="C34" s="21">
        <v>3313.02</v>
      </c>
      <c r="D34" s="47"/>
    </row>
    <row r="35" spans="1:4" x14ac:dyDescent="0.25">
      <c r="A35" s="192"/>
      <c r="B35" s="6">
        <v>75</v>
      </c>
      <c r="C35" s="21">
        <v>2492.4299999999998</v>
      </c>
      <c r="D35" s="47"/>
    </row>
    <row r="36" spans="1:4" x14ac:dyDescent="0.25">
      <c r="A36" s="192"/>
      <c r="B36" s="6">
        <v>85</v>
      </c>
      <c r="C36" s="21">
        <v>2017.73</v>
      </c>
      <c r="D36" s="47"/>
    </row>
    <row r="37" spans="1:4" x14ac:dyDescent="0.25">
      <c r="A37" s="192"/>
      <c r="B37" s="6">
        <v>95</v>
      </c>
      <c r="C37" s="21">
        <v>2966.55</v>
      </c>
      <c r="D37" s="47"/>
    </row>
    <row r="38" spans="1:4" x14ac:dyDescent="0.25">
      <c r="A38" s="192"/>
      <c r="B38" s="6" t="s">
        <v>8</v>
      </c>
      <c r="C38" s="21">
        <v>2364.1999999999998</v>
      </c>
      <c r="D38" s="47"/>
    </row>
    <row r="39" spans="1:4" x14ac:dyDescent="0.25">
      <c r="A39" s="192"/>
      <c r="B39" s="6" t="s">
        <v>9</v>
      </c>
      <c r="C39" s="21">
        <v>2189.9899999999998</v>
      </c>
      <c r="D39" s="47"/>
    </row>
    <row r="40" spans="1:4" x14ac:dyDescent="0.25">
      <c r="A40" s="192"/>
      <c r="B40" s="26" t="s">
        <v>10</v>
      </c>
      <c r="C40" s="119">
        <v>3138.81</v>
      </c>
      <c r="D40" s="47"/>
    </row>
    <row r="41" spans="1:4" x14ac:dyDescent="0.25">
      <c r="A41" s="9"/>
      <c r="B41" s="6"/>
      <c r="C41" s="21"/>
      <c r="D41" s="47"/>
    </row>
    <row r="42" spans="1:4" x14ac:dyDescent="0.25">
      <c r="A42" s="192" t="s">
        <v>11</v>
      </c>
      <c r="B42" s="46" t="s">
        <v>2</v>
      </c>
      <c r="C42" s="120">
        <v>3742.4</v>
      </c>
      <c r="D42" s="47"/>
    </row>
    <row r="43" spans="1:4" x14ac:dyDescent="0.25">
      <c r="A43" s="192"/>
      <c r="B43" s="6" t="s">
        <v>3</v>
      </c>
      <c r="C43" s="21">
        <v>3441.91</v>
      </c>
      <c r="D43" s="47"/>
    </row>
    <row r="44" spans="1:4" x14ac:dyDescent="0.25">
      <c r="A44" s="192"/>
      <c r="B44" s="6">
        <v>36</v>
      </c>
      <c r="C44" s="21">
        <v>3906.17</v>
      </c>
      <c r="D44" s="47"/>
    </row>
    <row r="45" spans="1:4" x14ac:dyDescent="0.25">
      <c r="A45" s="192"/>
      <c r="B45" s="6">
        <v>39</v>
      </c>
      <c r="C45" s="21">
        <v>3605.68</v>
      </c>
      <c r="D45" s="47"/>
    </row>
    <row r="46" spans="1:4" x14ac:dyDescent="0.25">
      <c r="A46" s="192"/>
      <c r="B46" s="6" t="s">
        <v>12</v>
      </c>
      <c r="C46" s="21">
        <v>4254.46</v>
      </c>
      <c r="D46" s="47"/>
    </row>
    <row r="47" spans="1:4" x14ac:dyDescent="0.25">
      <c r="A47" s="192"/>
      <c r="B47" s="6" t="s">
        <v>5</v>
      </c>
      <c r="C47" s="21">
        <v>2791.78</v>
      </c>
      <c r="D47" s="47"/>
    </row>
    <row r="48" spans="1:4" x14ac:dyDescent="0.25">
      <c r="A48" s="192"/>
      <c r="B48" s="6">
        <v>55.85</v>
      </c>
      <c r="C48" s="21">
        <v>2920.01</v>
      </c>
      <c r="D48" s="47"/>
    </row>
    <row r="49" spans="1:4" x14ac:dyDescent="0.25">
      <c r="A49" s="192"/>
      <c r="B49" s="6" t="s">
        <v>13</v>
      </c>
      <c r="C49" s="21">
        <v>5677.81</v>
      </c>
      <c r="D49" s="47"/>
    </row>
    <row r="50" spans="1:4" x14ac:dyDescent="0.25">
      <c r="A50" s="192"/>
      <c r="B50" s="6">
        <v>45</v>
      </c>
      <c r="C50" s="21">
        <v>5419.89</v>
      </c>
      <c r="D50" s="47"/>
    </row>
    <row r="51" spans="1:4" x14ac:dyDescent="0.25">
      <c r="A51" s="192"/>
      <c r="B51" s="6" t="s">
        <v>14</v>
      </c>
      <c r="C51" s="21">
        <v>4215.13</v>
      </c>
      <c r="D51" s="47"/>
    </row>
    <row r="52" spans="1:4" x14ac:dyDescent="0.25">
      <c r="A52" s="192"/>
      <c r="B52" s="6">
        <v>65</v>
      </c>
      <c r="C52" s="21">
        <v>4343.53</v>
      </c>
      <c r="D52" s="47"/>
    </row>
    <row r="53" spans="1:4" x14ac:dyDescent="0.25">
      <c r="A53" s="192"/>
      <c r="B53" s="6">
        <v>71</v>
      </c>
      <c r="C53" s="21">
        <v>4215.3</v>
      </c>
      <c r="D53" s="47"/>
    </row>
    <row r="54" spans="1:4" x14ac:dyDescent="0.25">
      <c r="A54" s="192"/>
      <c r="B54" s="6" t="s">
        <v>15</v>
      </c>
      <c r="C54" s="21">
        <v>4254.46</v>
      </c>
      <c r="D54" s="47"/>
    </row>
    <row r="55" spans="1:4" x14ac:dyDescent="0.25">
      <c r="A55" s="192"/>
      <c r="B55" s="6" t="s">
        <v>8</v>
      </c>
      <c r="C55" s="21">
        <v>3266.48</v>
      </c>
      <c r="D55" s="47"/>
    </row>
    <row r="56" spans="1:4" x14ac:dyDescent="0.25">
      <c r="A56" s="192"/>
      <c r="B56" s="6">
        <v>68.739999999999995</v>
      </c>
      <c r="C56" s="21">
        <v>5203.28</v>
      </c>
      <c r="D56" s="47"/>
    </row>
    <row r="57" spans="1:4" x14ac:dyDescent="0.25">
      <c r="A57" s="192"/>
      <c r="B57" s="6">
        <v>75</v>
      </c>
      <c r="C57" s="21">
        <v>3394.71</v>
      </c>
      <c r="D57" s="47"/>
    </row>
    <row r="58" spans="1:4" x14ac:dyDescent="0.25">
      <c r="A58" s="192"/>
      <c r="B58" s="6" t="s">
        <v>9</v>
      </c>
      <c r="C58" s="21">
        <v>3092.27</v>
      </c>
      <c r="D58" s="47"/>
    </row>
    <row r="59" spans="1:4" x14ac:dyDescent="0.25">
      <c r="A59" s="192"/>
      <c r="B59" s="6" t="s">
        <v>16</v>
      </c>
      <c r="C59" s="21">
        <v>3740.6</v>
      </c>
      <c r="D59" s="47"/>
    </row>
    <row r="60" spans="1:4" x14ac:dyDescent="0.25">
      <c r="A60" s="192"/>
      <c r="B60" s="6">
        <v>95</v>
      </c>
      <c r="C60" s="21">
        <v>3868.83</v>
      </c>
      <c r="D60" s="47"/>
    </row>
    <row r="61" spans="1:4" x14ac:dyDescent="0.25">
      <c r="A61" s="193"/>
      <c r="B61" s="6" t="s">
        <v>10</v>
      </c>
      <c r="C61" s="21">
        <v>4041.09</v>
      </c>
      <c r="D61" s="47"/>
    </row>
    <row r="62" spans="1:4" x14ac:dyDescent="0.25">
      <c r="D62" s="47"/>
    </row>
    <row r="63" spans="1:4" x14ac:dyDescent="0.25">
      <c r="D63" s="47"/>
    </row>
    <row r="64" spans="1:4" x14ac:dyDescent="0.25">
      <c r="D64" s="47"/>
    </row>
    <row r="65" spans="3:4" x14ac:dyDescent="0.25">
      <c r="C65" s="115"/>
      <c r="D65" s="47"/>
    </row>
    <row r="66" spans="3:4" x14ac:dyDescent="0.25">
      <c r="D66" s="47"/>
    </row>
    <row r="67" spans="3:4" x14ac:dyDescent="0.25">
      <c r="D67" s="47"/>
    </row>
    <row r="68" spans="3:4" x14ac:dyDescent="0.25">
      <c r="D68" s="47"/>
    </row>
    <row r="69" spans="3:4" x14ac:dyDescent="0.25">
      <c r="D69" s="47"/>
    </row>
  </sheetData>
  <mergeCells count="7">
    <mergeCell ref="A2:C2"/>
    <mergeCell ref="B15:C15"/>
    <mergeCell ref="A16:C18"/>
    <mergeCell ref="A21:A40"/>
    <mergeCell ref="A42:A61"/>
    <mergeCell ref="A5:A8"/>
    <mergeCell ref="A10:A1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A1CA-DE7E-445B-BFA7-088492CA66C5}">
  <sheetPr>
    <pageSetUpPr fitToPage="1"/>
  </sheetPr>
  <dimension ref="A1:F24"/>
  <sheetViews>
    <sheetView zoomScale="82" zoomScaleNormal="82" workbookViewId="0">
      <selection activeCell="D6" sqref="D6"/>
    </sheetView>
  </sheetViews>
  <sheetFormatPr defaultRowHeight="15.75" x14ac:dyDescent="0.25"/>
  <cols>
    <col min="1" max="1" width="6.7109375" style="87" customWidth="1"/>
    <col min="2" max="2" width="77.5703125" style="110" customWidth="1"/>
    <col min="3" max="3" width="14.140625" style="87" customWidth="1"/>
    <col min="4" max="4" width="17.85546875" style="87" customWidth="1"/>
    <col min="5" max="5" width="16.7109375" style="87" customWidth="1"/>
    <col min="6" max="6" width="19.85546875" style="87" customWidth="1"/>
    <col min="7" max="16384" width="9.140625" style="45"/>
  </cols>
  <sheetData>
    <row r="1" spans="1:6" ht="42" customHeight="1" x14ac:dyDescent="0.25">
      <c r="A1" s="155" t="s">
        <v>391</v>
      </c>
      <c r="B1" s="155"/>
      <c r="C1" s="155"/>
      <c r="D1" s="155"/>
      <c r="E1" s="155"/>
      <c r="F1" s="155"/>
    </row>
    <row r="2" spans="1:6" ht="36" customHeight="1" x14ac:dyDescent="0.25">
      <c r="A2" s="44" t="s">
        <v>29</v>
      </c>
      <c r="B2" s="5" t="s">
        <v>30</v>
      </c>
      <c r="C2" s="6" t="s">
        <v>150</v>
      </c>
      <c r="D2" s="5" t="s">
        <v>32</v>
      </c>
      <c r="E2" s="6" t="s">
        <v>33</v>
      </c>
      <c r="F2" s="5" t="s">
        <v>318</v>
      </c>
    </row>
    <row r="3" spans="1:6" ht="27" customHeight="1" x14ac:dyDescent="0.25">
      <c r="A3" s="167">
        <v>1</v>
      </c>
      <c r="B3" s="201" t="s">
        <v>34</v>
      </c>
      <c r="C3" s="153" t="s">
        <v>389</v>
      </c>
      <c r="D3" s="108" t="s">
        <v>35</v>
      </c>
      <c r="E3" s="140">
        <v>408.39</v>
      </c>
      <c r="F3" s="158" t="s">
        <v>36</v>
      </c>
    </row>
    <row r="4" spans="1:6" ht="27" customHeight="1" x14ac:dyDescent="0.25">
      <c r="A4" s="167"/>
      <c r="B4" s="201"/>
      <c r="C4" s="153" t="s">
        <v>388</v>
      </c>
      <c r="D4" s="108" t="s">
        <v>321</v>
      </c>
      <c r="E4" s="140">
        <v>484.52</v>
      </c>
      <c r="F4" s="158"/>
    </row>
    <row r="5" spans="1:6" ht="27" customHeight="1" x14ac:dyDescent="0.25">
      <c r="A5" s="167">
        <v>2</v>
      </c>
      <c r="B5" s="201" t="s">
        <v>37</v>
      </c>
      <c r="C5" s="153" t="s">
        <v>387</v>
      </c>
      <c r="D5" s="108" t="s">
        <v>38</v>
      </c>
      <c r="E5" s="140">
        <v>484.52</v>
      </c>
      <c r="F5" s="158" t="s">
        <v>39</v>
      </c>
    </row>
    <row r="6" spans="1:6" ht="27" customHeight="1" x14ac:dyDescent="0.25">
      <c r="A6" s="167"/>
      <c r="B6" s="201"/>
      <c r="C6" s="153" t="s">
        <v>387</v>
      </c>
      <c r="D6" s="108" t="s">
        <v>40</v>
      </c>
      <c r="E6" s="140">
        <v>1009.42</v>
      </c>
      <c r="F6" s="158"/>
    </row>
    <row r="7" spans="1:6" ht="27" customHeight="1" x14ac:dyDescent="0.25">
      <c r="A7" s="44">
        <v>3</v>
      </c>
      <c r="B7" s="43" t="s">
        <v>41</v>
      </c>
      <c r="C7" s="153" t="s">
        <v>386</v>
      </c>
      <c r="D7" s="135" t="s">
        <v>322</v>
      </c>
      <c r="E7" s="140">
        <v>481.74</v>
      </c>
      <c r="F7" s="5" t="s">
        <v>325</v>
      </c>
    </row>
    <row r="8" spans="1:6" ht="27" customHeight="1" x14ac:dyDescent="0.25">
      <c r="A8" s="167">
        <v>4</v>
      </c>
      <c r="B8" s="43" t="s">
        <v>42</v>
      </c>
      <c r="C8" s="43" t="s">
        <v>43</v>
      </c>
      <c r="D8" s="108" t="s">
        <v>320</v>
      </c>
      <c r="E8" s="140">
        <v>1321.86</v>
      </c>
      <c r="F8" s="5" t="s">
        <v>44</v>
      </c>
    </row>
    <row r="9" spans="1:6" ht="27" customHeight="1" x14ac:dyDescent="0.25">
      <c r="A9" s="167"/>
      <c r="B9" s="43" t="s">
        <v>45</v>
      </c>
      <c r="C9" s="43" t="s">
        <v>319</v>
      </c>
      <c r="D9" s="108" t="s">
        <v>320</v>
      </c>
      <c r="E9" s="140">
        <v>248.58</v>
      </c>
      <c r="F9" s="5" t="s">
        <v>44</v>
      </c>
    </row>
    <row r="10" spans="1:6" ht="27" customHeight="1" x14ac:dyDescent="0.25">
      <c r="A10" s="44">
        <v>5</v>
      </c>
      <c r="B10" s="43" t="s">
        <v>46</v>
      </c>
      <c r="C10" s="43" t="s">
        <v>47</v>
      </c>
      <c r="D10" s="108" t="s">
        <v>320</v>
      </c>
      <c r="E10" s="140">
        <v>2321.7399999999998</v>
      </c>
      <c r="F10" s="5" t="s">
        <v>44</v>
      </c>
    </row>
    <row r="11" spans="1:6" ht="27" customHeight="1" x14ac:dyDescent="0.25">
      <c r="A11" s="44">
        <v>6</v>
      </c>
      <c r="B11" s="43" t="s">
        <v>48</v>
      </c>
      <c r="C11" s="43" t="s">
        <v>49</v>
      </c>
      <c r="D11" s="108" t="s">
        <v>320</v>
      </c>
      <c r="E11" s="140">
        <v>1076.53</v>
      </c>
      <c r="F11" s="5" t="s">
        <v>44</v>
      </c>
    </row>
    <row r="12" spans="1:6" ht="27" customHeight="1" x14ac:dyDescent="0.25">
      <c r="A12" s="44">
        <v>7</v>
      </c>
      <c r="B12" s="43" t="s">
        <v>50</v>
      </c>
      <c r="C12" s="43" t="s">
        <v>51</v>
      </c>
      <c r="D12" s="108" t="s">
        <v>1</v>
      </c>
      <c r="E12" s="140">
        <v>641.48</v>
      </c>
      <c r="F12" s="5" t="s">
        <v>52</v>
      </c>
    </row>
    <row r="13" spans="1:6" ht="27" customHeight="1" x14ac:dyDescent="0.25">
      <c r="A13" s="44">
        <v>8</v>
      </c>
      <c r="B13" s="43" t="s">
        <v>50</v>
      </c>
      <c r="C13" s="43" t="s">
        <v>51</v>
      </c>
      <c r="D13" s="108" t="s">
        <v>11</v>
      </c>
      <c r="E13" s="140">
        <v>641.48</v>
      </c>
      <c r="F13" s="5" t="s">
        <v>404</v>
      </c>
    </row>
    <row r="14" spans="1:6" ht="27" customHeight="1" x14ac:dyDescent="0.25">
      <c r="A14" s="44">
        <v>9</v>
      </c>
      <c r="B14" s="43" t="s">
        <v>50</v>
      </c>
      <c r="C14" s="43" t="s">
        <v>51</v>
      </c>
      <c r="D14" s="135" t="s">
        <v>322</v>
      </c>
      <c r="E14" s="140">
        <v>641.48</v>
      </c>
      <c r="F14" s="5" t="s">
        <v>376</v>
      </c>
    </row>
    <row r="15" spans="1:6" ht="27" customHeight="1" x14ac:dyDescent="0.25">
      <c r="A15" s="44">
        <v>10</v>
      </c>
      <c r="B15" s="43" t="s">
        <v>53</v>
      </c>
      <c r="C15" s="153" t="s">
        <v>82</v>
      </c>
      <c r="D15" s="108" t="s">
        <v>11</v>
      </c>
      <c r="E15" s="140">
        <v>587.85</v>
      </c>
      <c r="F15" s="5" t="s">
        <v>324</v>
      </c>
    </row>
    <row r="16" spans="1:6" ht="27" customHeight="1" x14ac:dyDescent="0.25">
      <c r="A16" s="44">
        <v>11</v>
      </c>
      <c r="B16" s="43" t="s">
        <v>54</v>
      </c>
      <c r="C16" s="153" t="s">
        <v>385</v>
      </c>
      <c r="D16" s="108" t="s">
        <v>320</v>
      </c>
      <c r="E16" s="140">
        <v>393.33</v>
      </c>
      <c r="F16" s="5" t="s">
        <v>325</v>
      </c>
    </row>
    <row r="17" spans="1:6" ht="27" customHeight="1" x14ac:dyDescent="0.25">
      <c r="A17" s="44">
        <v>12</v>
      </c>
      <c r="B17" s="43" t="s">
        <v>55</v>
      </c>
      <c r="C17" s="153" t="s">
        <v>392</v>
      </c>
      <c r="D17" s="135" t="s">
        <v>323</v>
      </c>
      <c r="E17" s="140">
        <v>351.83</v>
      </c>
      <c r="F17" s="5" t="s">
        <v>326</v>
      </c>
    </row>
    <row r="18" spans="1:6" ht="68.25" customHeight="1" x14ac:dyDescent="0.25">
      <c r="A18" s="167">
        <v>13</v>
      </c>
      <c r="B18" s="149" t="s">
        <v>56</v>
      </c>
      <c r="C18" s="204" t="s">
        <v>382</v>
      </c>
      <c r="D18" s="197" t="s">
        <v>320</v>
      </c>
      <c r="E18" s="202">
        <v>473.75</v>
      </c>
      <c r="F18" s="199"/>
    </row>
    <row r="19" spans="1:6" ht="24.75" customHeight="1" x14ac:dyDescent="0.25">
      <c r="A19" s="167"/>
      <c r="B19" s="137" t="s">
        <v>390</v>
      </c>
      <c r="C19" s="205"/>
      <c r="D19" s="198"/>
      <c r="E19" s="203"/>
      <c r="F19" s="200"/>
    </row>
    <row r="20" spans="1:6" ht="51.75" customHeight="1" x14ac:dyDescent="0.25">
      <c r="A20" s="44">
        <v>14</v>
      </c>
      <c r="B20" s="136" t="s">
        <v>377</v>
      </c>
      <c r="C20" s="150" t="s">
        <v>383</v>
      </c>
      <c r="D20" s="108" t="s">
        <v>320</v>
      </c>
      <c r="E20" s="140">
        <v>948.82</v>
      </c>
      <c r="F20" s="6"/>
    </row>
    <row r="21" spans="1:6" ht="51.75" customHeight="1" x14ac:dyDescent="0.25">
      <c r="A21" s="44">
        <v>15</v>
      </c>
      <c r="B21" s="136" t="s">
        <v>378</v>
      </c>
      <c r="C21" s="150" t="s">
        <v>384</v>
      </c>
      <c r="D21" s="108" t="s">
        <v>320</v>
      </c>
      <c r="E21" s="140">
        <v>316.27</v>
      </c>
      <c r="F21" s="107"/>
    </row>
    <row r="22" spans="1:6" ht="28.5" customHeight="1" x14ac:dyDescent="0.25">
      <c r="A22" s="44">
        <v>16</v>
      </c>
      <c r="B22" s="138" t="s">
        <v>57</v>
      </c>
      <c r="C22" s="43" t="s">
        <v>381</v>
      </c>
      <c r="D22" s="108" t="s">
        <v>320</v>
      </c>
      <c r="E22" s="139">
        <v>352.15</v>
      </c>
      <c r="F22" s="5"/>
    </row>
    <row r="23" spans="1:6" ht="28.5" customHeight="1" x14ac:dyDescent="0.25">
      <c r="A23" s="168">
        <v>17</v>
      </c>
      <c r="B23" s="108" t="s">
        <v>58</v>
      </c>
      <c r="C23" s="197" t="s">
        <v>380</v>
      </c>
      <c r="D23" s="197" t="s">
        <v>320</v>
      </c>
      <c r="E23" s="168">
        <v>406.95</v>
      </c>
      <c r="F23" s="199"/>
    </row>
    <row r="24" spans="1:6" ht="28.5" customHeight="1" x14ac:dyDescent="0.25">
      <c r="A24" s="169"/>
      <c r="B24" s="109" t="s">
        <v>379</v>
      </c>
      <c r="C24" s="198"/>
      <c r="D24" s="198"/>
      <c r="E24" s="169"/>
      <c r="F24" s="200"/>
    </row>
  </sheetData>
  <mergeCells count="18">
    <mergeCell ref="D18:D19"/>
    <mergeCell ref="E18:E19"/>
    <mergeCell ref="F18:F19"/>
    <mergeCell ref="C18:C19"/>
    <mergeCell ref="A18:A19"/>
    <mergeCell ref="A8:A9"/>
    <mergeCell ref="A1:F1"/>
    <mergeCell ref="A3:A4"/>
    <mergeCell ref="B3:B4"/>
    <mergeCell ref="F3:F4"/>
    <mergeCell ref="A5:A6"/>
    <mergeCell ref="B5:B6"/>
    <mergeCell ref="F5:F6"/>
    <mergeCell ref="E23:E24"/>
    <mergeCell ref="A23:A24"/>
    <mergeCell ref="D23:D24"/>
    <mergeCell ref="C23:C24"/>
    <mergeCell ref="F23:F24"/>
  </mergeCells>
  <phoneticPr fontId="19" type="noConversion"/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BFC1-748E-40D5-A56F-C9FAD1E06978}">
  <sheetPr>
    <pageSetUpPr fitToPage="1"/>
  </sheetPr>
  <dimension ref="A1:F47"/>
  <sheetViews>
    <sheetView topLeftCell="A13" zoomScaleNormal="100" workbookViewId="0">
      <selection activeCell="I40" sqref="I40"/>
    </sheetView>
  </sheetViews>
  <sheetFormatPr defaultRowHeight="15.75" x14ac:dyDescent="0.25"/>
  <cols>
    <col min="1" max="1" width="4.85546875" style="87" customWidth="1"/>
    <col min="2" max="2" width="77.5703125" style="110" customWidth="1"/>
    <col min="3" max="3" width="8.85546875" style="87" customWidth="1"/>
    <col min="4" max="4" width="23.7109375" style="110" customWidth="1"/>
    <col min="5" max="5" width="19.140625" style="45" customWidth="1"/>
    <col min="6" max="16384" width="9.140625" style="45"/>
  </cols>
  <sheetData>
    <row r="1" spans="1:6" x14ac:dyDescent="0.25">
      <c r="A1" s="45"/>
      <c r="B1" s="45"/>
      <c r="D1" s="45"/>
    </row>
    <row r="2" spans="1:6" ht="18.75" x14ac:dyDescent="0.25">
      <c r="A2" s="155" t="s">
        <v>232</v>
      </c>
      <c r="B2" s="155"/>
      <c r="C2" s="155"/>
      <c r="D2" s="155"/>
      <c r="E2" s="155"/>
      <c r="F2" s="155"/>
    </row>
    <row r="3" spans="1:6" x14ac:dyDescent="0.25">
      <c r="A3" s="45"/>
      <c r="B3" s="45"/>
      <c r="D3" s="45"/>
    </row>
    <row r="4" spans="1:6" x14ac:dyDescent="0.25">
      <c r="A4" s="15" t="s">
        <v>29</v>
      </c>
      <c r="B4" s="15" t="s">
        <v>30</v>
      </c>
      <c r="C4" s="74" t="s">
        <v>78</v>
      </c>
      <c r="D4" s="74" t="s">
        <v>31</v>
      </c>
      <c r="E4" s="15" t="s">
        <v>79</v>
      </c>
    </row>
    <row r="5" spans="1:6" x14ac:dyDescent="0.25">
      <c r="A5" s="15"/>
      <c r="B5" s="75"/>
      <c r="C5" s="74"/>
      <c r="D5" s="74"/>
      <c r="E5" s="15"/>
    </row>
    <row r="6" spans="1:6" x14ac:dyDescent="0.25">
      <c r="A6" s="15"/>
      <c r="B6" s="75" t="s">
        <v>80</v>
      </c>
      <c r="C6" s="15"/>
      <c r="D6" s="76"/>
      <c r="E6" s="65"/>
    </row>
    <row r="7" spans="1:6" x14ac:dyDescent="0.25">
      <c r="A7" s="44">
        <v>1</v>
      </c>
      <c r="B7" s="43" t="s">
        <v>81</v>
      </c>
      <c r="C7" s="6" t="s">
        <v>11</v>
      </c>
      <c r="D7" s="42" t="s">
        <v>82</v>
      </c>
      <c r="E7" s="206">
        <v>587.85</v>
      </c>
    </row>
    <row r="8" spans="1:6" x14ac:dyDescent="0.25">
      <c r="A8" s="168" t="s">
        <v>83</v>
      </c>
      <c r="B8" s="43" t="s">
        <v>84</v>
      </c>
      <c r="C8" s="6" t="s">
        <v>11</v>
      </c>
      <c r="D8" s="42" t="s">
        <v>85</v>
      </c>
      <c r="E8" s="207"/>
    </row>
    <row r="9" spans="1:6" x14ac:dyDescent="0.25">
      <c r="A9" s="172"/>
      <c r="B9" s="43" t="s">
        <v>86</v>
      </c>
      <c r="C9" s="6" t="s">
        <v>11</v>
      </c>
      <c r="D9" s="65" t="s">
        <v>87</v>
      </c>
      <c r="E9" s="207"/>
    </row>
    <row r="10" spans="1:6" x14ac:dyDescent="0.25">
      <c r="A10" s="169"/>
      <c r="B10" s="43" t="s">
        <v>88</v>
      </c>
      <c r="C10" s="6" t="s">
        <v>11</v>
      </c>
      <c r="D10" s="65" t="s">
        <v>89</v>
      </c>
      <c r="E10" s="207"/>
    </row>
    <row r="11" spans="1:6" x14ac:dyDescent="0.25">
      <c r="A11" s="168" t="s">
        <v>90</v>
      </c>
      <c r="B11" s="43" t="s">
        <v>91</v>
      </c>
      <c r="C11" s="6" t="s">
        <v>11</v>
      </c>
      <c r="D11" s="65" t="s">
        <v>92</v>
      </c>
      <c r="E11" s="207"/>
    </row>
    <row r="12" spans="1:6" x14ac:dyDescent="0.25">
      <c r="A12" s="169"/>
      <c r="B12" s="43" t="s">
        <v>93</v>
      </c>
      <c r="C12" s="6" t="s">
        <v>11</v>
      </c>
      <c r="D12" s="65" t="s">
        <v>94</v>
      </c>
      <c r="E12" s="208"/>
    </row>
    <row r="13" spans="1:6" x14ac:dyDescent="0.25">
      <c r="A13" s="168">
        <v>2</v>
      </c>
      <c r="B13" s="43" t="s">
        <v>95</v>
      </c>
      <c r="C13" s="6" t="s">
        <v>11</v>
      </c>
      <c r="D13" s="65" t="s">
        <v>96</v>
      </c>
      <c r="E13" s="79">
        <v>240</v>
      </c>
    </row>
    <row r="14" spans="1:6" ht="31.5" x14ac:dyDescent="0.25">
      <c r="A14" s="169"/>
      <c r="B14" s="43" t="s">
        <v>97</v>
      </c>
      <c r="C14" s="6" t="s">
        <v>11</v>
      </c>
      <c r="D14" s="65" t="s">
        <v>98</v>
      </c>
      <c r="E14" s="79">
        <v>136.19</v>
      </c>
    </row>
    <row r="15" spans="1:6" x14ac:dyDescent="0.25">
      <c r="A15" s="168">
        <v>3</v>
      </c>
      <c r="B15" s="43" t="s">
        <v>99</v>
      </c>
      <c r="C15" s="6" t="s">
        <v>11</v>
      </c>
      <c r="D15" s="65" t="s">
        <v>100</v>
      </c>
      <c r="E15" s="80">
        <v>339.86</v>
      </c>
    </row>
    <row r="16" spans="1:6" x14ac:dyDescent="0.25">
      <c r="A16" s="172"/>
      <c r="B16" s="43" t="s">
        <v>101</v>
      </c>
      <c r="C16" s="6" t="s">
        <v>11</v>
      </c>
      <c r="D16" s="65" t="s">
        <v>102</v>
      </c>
      <c r="E16" s="80">
        <v>474.53</v>
      </c>
    </row>
    <row r="17" spans="1:5" x14ac:dyDescent="0.25">
      <c r="A17" s="169"/>
      <c r="B17" s="43" t="s">
        <v>103</v>
      </c>
      <c r="C17" s="6" t="s">
        <v>11</v>
      </c>
      <c r="D17" s="65" t="s">
        <v>104</v>
      </c>
      <c r="E17" s="151">
        <v>732.95</v>
      </c>
    </row>
    <row r="18" spans="1:5" ht="48" thickBot="1" x14ac:dyDescent="0.3">
      <c r="A18" s="44">
        <v>4</v>
      </c>
      <c r="B18" s="81" t="s">
        <v>105</v>
      </c>
      <c r="C18" s="6" t="s">
        <v>11</v>
      </c>
      <c r="D18" s="82" t="s">
        <v>106</v>
      </c>
      <c r="E18" s="83">
        <v>1280</v>
      </c>
    </row>
    <row r="19" spans="1:5" ht="16.5" thickBot="1" x14ac:dyDescent="0.3">
      <c r="A19" s="77"/>
      <c r="B19" s="84"/>
      <c r="C19" s="6"/>
      <c r="D19" s="85" t="s">
        <v>107</v>
      </c>
      <c r="E19" s="86">
        <v>2316.9299999999998</v>
      </c>
    </row>
    <row r="20" spans="1:5" x14ac:dyDescent="0.25">
      <c r="A20" s="168">
        <v>5</v>
      </c>
      <c r="B20" s="204" t="s">
        <v>108</v>
      </c>
      <c r="C20" s="209" t="s">
        <v>1</v>
      </c>
      <c r="D20" s="210" t="s">
        <v>109</v>
      </c>
      <c r="E20" s="212">
        <v>408.39</v>
      </c>
    </row>
    <row r="21" spans="1:5" ht="16.5" thickBot="1" x14ac:dyDescent="0.3">
      <c r="A21" s="169"/>
      <c r="B21" s="205"/>
      <c r="C21" s="209"/>
      <c r="D21" s="211"/>
      <c r="E21" s="213"/>
    </row>
    <row r="22" spans="1:5" x14ac:dyDescent="0.25">
      <c r="B22" s="88"/>
      <c r="C22" s="89"/>
      <c r="D22" s="90"/>
      <c r="E22" s="91"/>
    </row>
    <row r="24" spans="1:5" x14ac:dyDescent="0.25">
      <c r="A24" s="78"/>
      <c r="B24" s="92" t="s">
        <v>110</v>
      </c>
      <c r="C24" s="92"/>
      <c r="D24" s="93"/>
    </row>
    <row r="25" spans="1:5" x14ac:dyDescent="0.25">
      <c r="A25" s="168" t="s">
        <v>111</v>
      </c>
      <c r="B25" s="214" t="s">
        <v>105</v>
      </c>
      <c r="C25" s="216"/>
      <c r="D25" s="218" t="s">
        <v>106</v>
      </c>
      <c r="E25" s="220">
        <v>1280</v>
      </c>
    </row>
    <row r="26" spans="1:5" x14ac:dyDescent="0.25">
      <c r="A26" s="169"/>
      <c r="B26" s="215"/>
      <c r="C26" s="217"/>
      <c r="D26" s="219"/>
      <c r="E26" s="221"/>
    </row>
    <row r="27" spans="1:5" ht="47.25" x14ac:dyDescent="0.25">
      <c r="A27" s="65" t="s">
        <v>112</v>
      </c>
      <c r="B27" s="95" t="s">
        <v>113</v>
      </c>
      <c r="C27" s="46"/>
      <c r="D27" s="94" t="s">
        <v>114</v>
      </c>
      <c r="E27" s="103">
        <v>265.08</v>
      </c>
    </row>
    <row r="28" spans="1:5" x14ac:dyDescent="0.25">
      <c r="A28" s="168">
        <v>6</v>
      </c>
      <c r="B28" s="42" t="s">
        <v>115</v>
      </c>
      <c r="C28" s="46"/>
      <c r="D28" s="94" t="s">
        <v>116</v>
      </c>
      <c r="E28" s="103">
        <v>404</v>
      </c>
    </row>
    <row r="29" spans="1:5" x14ac:dyDescent="0.25">
      <c r="A29" s="169"/>
      <c r="B29" s="42" t="s">
        <v>117</v>
      </c>
      <c r="C29" s="27"/>
      <c r="D29" s="94" t="s">
        <v>118</v>
      </c>
      <c r="E29" s="98">
        <v>669.23</v>
      </c>
    </row>
    <row r="30" spans="1:5" x14ac:dyDescent="0.25">
      <c r="A30" s="44">
        <v>7</v>
      </c>
      <c r="B30" s="42" t="s">
        <v>119</v>
      </c>
      <c r="C30" s="27"/>
      <c r="D30" s="42" t="s">
        <v>120</v>
      </c>
      <c r="E30" s="65">
        <v>237.11</v>
      </c>
    </row>
    <row r="31" spans="1:5" ht="16.5" thickBot="1" x14ac:dyDescent="0.3">
      <c r="A31" s="44">
        <v>8</v>
      </c>
      <c r="B31" s="43" t="s">
        <v>121</v>
      </c>
      <c r="C31" s="27"/>
      <c r="D31" s="42" t="s">
        <v>122</v>
      </c>
      <c r="E31" s="152">
        <v>399.74</v>
      </c>
    </row>
    <row r="32" spans="1:5" ht="16.5" thickBot="1" x14ac:dyDescent="0.3">
      <c r="A32" s="44"/>
      <c r="B32" s="42"/>
      <c r="C32" s="27"/>
      <c r="D32" s="96" t="s">
        <v>123</v>
      </c>
      <c r="E32" s="104">
        <v>2176.4699999999998</v>
      </c>
    </row>
    <row r="33" spans="1:5" x14ac:dyDescent="0.25">
      <c r="B33" s="95"/>
      <c r="C33" s="90"/>
      <c r="D33" s="97"/>
      <c r="E33" s="105"/>
    </row>
    <row r="34" spans="1:5" x14ac:dyDescent="0.25">
      <c r="B34" s="92" t="s">
        <v>124</v>
      </c>
      <c r="C34" s="90"/>
      <c r="D34" s="95"/>
    </row>
    <row r="35" spans="1:5" x14ac:dyDescent="0.25">
      <c r="A35" s="44">
        <v>1</v>
      </c>
      <c r="B35" s="42" t="s">
        <v>125</v>
      </c>
      <c r="C35" s="27"/>
      <c r="D35" s="42" t="s">
        <v>126</v>
      </c>
      <c r="E35" s="79">
        <v>960</v>
      </c>
    </row>
    <row r="36" spans="1:5" x14ac:dyDescent="0.25">
      <c r="A36" s="78">
        <v>2</v>
      </c>
      <c r="B36" s="106" t="s">
        <v>127</v>
      </c>
      <c r="C36" s="6"/>
      <c r="D36" s="107" t="s">
        <v>128</v>
      </c>
      <c r="E36" s="98">
        <v>106.91</v>
      </c>
    </row>
    <row r="37" spans="1:5" ht="31.5" x14ac:dyDescent="0.25">
      <c r="A37" s="78">
        <v>3</v>
      </c>
      <c r="B37" s="43" t="s">
        <v>129</v>
      </c>
      <c r="C37" s="6"/>
      <c r="D37" s="108" t="s">
        <v>130</v>
      </c>
      <c r="E37" s="98">
        <v>106.91</v>
      </c>
    </row>
    <row r="38" spans="1:5" x14ac:dyDescent="0.25">
      <c r="A38" s="99">
        <v>4</v>
      </c>
      <c r="B38" s="65" t="s">
        <v>131</v>
      </c>
      <c r="C38" s="100"/>
      <c r="D38" s="108" t="s">
        <v>132</v>
      </c>
      <c r="E38" s="98">
        <v>106.91</v>
      </c>
    </row>
    <row r="39" spans="1:5" x14ac:dyDescent="0.25">
      <c r="A39" s="99">
        <v>5</v>
      </c>
      <c r="B39" s="81" t="s">
        <v>133</v>
      </c>
      <c r="C39" s="100"/>
      <c r="D39" s="108" t="s">
        <v>134</v>
      </c>
      <c r="E39" s="98">
        <v>106.91</v>
      </c>
    </row>
    <row r="40" spans="1:5" x14ac:dyDescent="0.25">
      <c r="A40" s="99">
        <v>6</v>
      </c>
      <c r="B40" s="81" t="s">
        <v>135</v>
      </c>
      <c r="C40" s="100"/>
      <c r="D40" s="108" t="s">
        <v>136</v>
      </c>
      <c r="E40" s="98">
        <v>106.91</v>
      </c>
    </row>
    <row r="41" spans="1:5" ht="47.25" x14ac:dyDescent="0.25">
      <c r="A41" s="78">
        <v>7</v>
      </c>
      <c r="B41" s="101" t="s">
        <v>137</v>
      </c>
      <c r="C41" s="6"/>
      <c r="D41" s="82" t="s">
        <v>138</v>
      </c>
      <c r="E41" s="98">
        <v>1280</v>
      </c>
    </row>
    <row r="42" spans="1:5" x14ac:dyDescent="0.25">
      <c r="A42" s="78">
        <v>8</v>
      </c>
      <c r="B42" s="81" t="s">
        <v>139</v>
      </c>
      <c r="C42" s="27"/>
      <c r="D42" s="42" t="s">
        <v>140</v>
      </c>
      <c r="E42" s="65">
        <v>237.11</v>
      </c>
    </row>
    <row r="43" spans="1:5" x14ac:dyDescent="0.25">
      <c r="A43" s="44">
        <v>9</v>
      </c>
      <c r="B43" s="81" t="s">
        <v>141</v>
      </c>
      <c r="C43" s="27"/>
      <c r="D43" s="42" t="s">
        <v>142</v>
      </c>
      <c r="E43" s="65">
        <v>237.11</v>
      </c>
    </row>
    <row r="44" spans="1:5" x14ac:dyDescent="0.25">
      <c r="A44" s="77">
        <v>10</v>
      </c>
      <c r="B44" s="81" t="s">
        <v>143</v>
      </c>
      <c r="C44" s="38"/>
      <c r="D44" s="42" t="s">
        <v>144</v>
      </c>
      <c r="E44" s="65">
        <v>292.77</v>
      </c>
    </row>
    <row r="45" spans="1:5" x14ac:dyDescent="0.25">
      <c r="A45" s="168">
        <v>11</v>
      </c>
      <c r="B45" s="204" t="s">
        <v>145</v>
      </c>
      <c r="C45" s="216"/>
      <c r="D45" s="222" t="s">
        <v>146</v>
      </c>
      <c r="E45" s="224">
        <v>240.95</v>
      </c>
    </row>
    <row r="46" spans="1:5" ht="16.5" thickBot="1" x14ac:dyDescent="0.3">
      <c r="A46" s="169"/>
      <c r="B46" s="205"/>
      <c r="C46" s="217"/>
      <c r="D46" s="223"/>
      <c r="E46" s="225"/>
    </row>
    <row r="47" spans="1:5" ht="16.5" thickBot="1" x14ac:dyDescent="0.3">
      <c r="A47" s="44"/>
      <c r="B47" s="109"/>
      <c r="C47" s="44"/>
      <c r="D47" s="102" t="s">
        <v>147</v>
      </c>
      <c r="E47" s="104">
        <v>2019.02</v>
      </c>
    </row>
  </sheetData>
  <mergeCells count="22">
    <mergeCell ref="A45:A46"/>
    <mergeCell ref="B45:B46"/>
    <mergeCell ref="C45:C46"/>
    <mergeCell ref="D45:D46"/>
    <mergeCell ref="E45:E46"/>
    <mergeCell ref="A2:F2"/>
    <mergeCell ref="A25:A26"/>
    <mergeCell ref="B25:B26"/>
    <mergeCell ref="C25:C26"/>
    <mergeCell ref="D25:D26"/>
    <mergeCell ref="E25:E26"/>
    <mergeCell ref="A28:A29"/>
    <mergeCell ref="E7:E12"/>
    <mergeCell ref="A8:A10"/>
    <mergeCell ref="A11:A12"/>
    <mergeCell ref="A13:A14"/>
    <mergeCell ref="A15:A17"/>
    <mergeCell ref="A20:A21"/>
    <mergeCell ref="B20:B21"/>
    <mergeCell ref="C20:C21"/>
    <mergeCell ref="D20:D21"/>
    <mergeCell ref="E20:E2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3BF0-9079-481F-8AE3-9E02A287F12B}">
  <sheetPr>
    <pageSetUpPr fitToPage="1"/>
  </sheetPr>
  <dimension ref="A2:G26"/>
  <sheetViews>
    <sheetView zoomScaleNormal="100" workbookViewId="0">
      <selection activeCell="A5" sqref="A5:D5"/>
    </sheetView>
  </sheetViews>
  <sheetFormatPr defaultRowHeight="15.75" x14ac:dyDescent="0.25"/>
  <cols>
    <col min="1" max="1" width="3.85546875" style="47" customWidth="1"/>
    <col min="2" max="2" width="29.5703125" style="47" customWidth="1"/>
    <col min="3" max="3" width="5.5703125" style="73" customWidth="1"/>
    <col min="4" max="4" width="62" style="47" customWidth="1"/>
    <col min="5" max="5" width="16.5703125" style="47" customWidth="1"/>
    <col min="6" max="6" width="14.5703125" style="47" customWidth="1"/>
    <col min="7" max="7" width="17.5703125" style="47" customWidth="1"/>
    <col min="8" max="16384" width="9.140625" style="45"/>
  </cols>
  <sheetData>
    <row r="2" spans="1:7" ht="18.75" customHeight="1" x14ac:dyDescent="0.25">
      <c r="A2" s="190" t="s">
        <v>405</v>
      </c>
      <c r="B2" s="190"/>
      <c r="C2" s="190"/>
      <c r="D2" s="190"/>
      <c r="E2" s="190"/>
      <c r="F2" s="190"/>
      <c r="G2" s="190"/>
    </row>
    <row r="4" spans="1:7" ht="31.5" x14ac:dyDescent="0.25">
      <c r="A4" s="53"/>
      <c r="B4" s="49" t="s">
        <v>148</v>
      </c>
      <c r="C4" s="54"/>
      <c r="D4" s="48" t="s">
        <v>149</v>
      </c>
      <c r="E4" s="48" t="s">
        <v>150</v>
      </c>
      <c r="F4" s="48" t="s">
        <v>151</v>
      </c>
      <c r="G4" s="50" t="s">
        <v>152</v>
      </c>
    </row>
    <row r="5" spans="1:7" x14ac:dyDescent="0.25">
      <c r="A5" s="226" t="s">
        <v>153</v>
      </c>
      <c r="B5" s="226"/>
      <c r="C5" s="226"/>
      <c r="D5" s="226"/>
      <c r="E5" s="51"/>
      <c r="F5" s="52"/>
      <c r="G5" s="53"/>
    </row>
    <row r="6" spans="1:7" x14ac:dyDescent="0.25">
      <c r="A6" s="227">
        <v>1</v>
      </c>
      <c r="B6" s="228" t="s">
        <v>154</v>
      </c>
      <c r="C6" s="51"/>
      <c r="D6" s="55" t="s">
        <v>155</v>
      </c>
      <c r="E6" s="55"/>
      <c r="F6" s="56"/>
      <c r="G6" s="69">
        <f>G10+G9+G7+G8+G18</f>
        <v>1376.3070399999997</v>
      </c>
    </row>
    <row r="7" spans="1:7" ht="31.5" x14ac:dyDescent="0.25">
      <c r="A7" s="227"/>
      <c r="B7" s="228"/>
      <c r="C7" s="71" t="s">
        <v>156</v>
      </c>
      <c r="D7" s="57" t="s">
        <v>394</v>
      </c>
      <c r="E7" s="57" t="s">
        <v>393</v>
      </c>
      <c r="F7" s="59" t="s">
        <v>160</v>
      </c>
      <c r="G7" s="58">
        <v>24.13</v>
      </c>
    </row>
    <row r="8" spans="1:7" ht="31.5" x14ac:dyDescent="0.25">
      <c r="A8" s="227"/>
      <c r="B8" s="228"/>
      <c r="C8" s="71" t="s">
        <v>157</v>
      </c>
      <c r="D8" s="57" t="s">
        <v>396</v>
      </c>
      <c r="E8" s="57" t="s">
        <v>395</v>
      </c>
      <c r="F8" s="59" t="s">
        <v>160</v>
      </c>
      <c r="G8" s="58">
        <v>91.34</v>
      </c>
    </row>
    <row r="9" spans="1:7" x14ac:dyDescent="0.25">
      <c r="A9" s="227"/>
      <c r="B9" s="228"/>
      <c r="C9" s="71" t="s">
        <v>158</v>
      </c>
      <c r="D9" s="57" t="s">
        <v>400</v>
      </c>
      <c r="E9" s="70" t="s">
        <v>159</v>
      </c>
      <c r="F9" s="59" t="s">
        <v>160</v>
      </c>
      <c r="G9" s="58">
        <v>106.91</v>
      </c>
    </row>
    <row r="10" spans="1:7" x14ac:dyDescent="0.25">
      <c r="A10" s="227"/>
      <c r="B10" s="228"/>
      <c r="C10" s="71" t="s">
        <v>161</v>
      </c>
      <c r="D10" s="60" t="s">
        <v>401</v>
      </c>
      <c r="E10" s="60"/>
      <c r="F10" s="61"/>
      <c r="G10" s="62">
        <f>SUM(G11:G17)*0.816</f>
        <v>628.06703999999979</v>
      </c>
    </row>
    <row r="11" spans="1:7" x14ac:dyDescent="0.25">
      <c r="A11" s="227"/>
      <c r="B11" s="228"/>
      <c r="C11" s="71"/>
      <c r="D11" s="63" t="s">
        <v>162</v>
      </c>
      <c r="E11" s="63" t="s">
        <v>163</v>
      </c>
      <c r="F11" s="59" t="s">
        <v>160</v>
      </c>
      <c r="G11" s="64">
        <v>106.91</v>
      </c>
    </row>
    <row r="12" spans="1:7" x14ac:dyDescent="0.25">
      <c r="A12" s="227"/>
      <c r="B12" s="228"/>
      <c r="C12" s="71"/>
      <c r="D12" s="63" t="s">
        <v>164</v>
      </c>
      <c r="E12" s="63" t="s">
        <v>165</v>
      </c>
      <c r="F12" s="59" t="s">
        <v>160</v>
      </c>
      <c r="G12" s="64">
        <v>106.91</v>
      </c>
    </row>
    <row r="13" spans="1:7" x14ac:dyDescent="0.25">
      <c r="A13" s="227"/>
      <c r="B13" s="228"/>
      <c r="C13" s="71"/>
      <c r="D13" s="63" t="s">
        <v>166</v>
      </c>
      <c r="E13" s="63" t="s">
        <v>167</v>
      </c>
      <c r="F13" s="59" t="s">
        <v>160</v>
      </c>
      <c r="G13" s="64">
        <v>128.22999999999999</v>
      </c>
    </row>
    <row r="14" spans="1:7" ht="31.5" x14ac:dyDescent="0.25">
      <c r="A14" s="227"/>
      <c r="B14" s="228"/>
      <c r="C14" s="71"/>
      <c r="D14" s="63" t="s">
        <v>168</v>
      </c>
      <c r="E14" s="63" t="s">
        <v>169</v>
      </c>
      <c r="F14" s="59" t="s">
        <v>160</v>
      </c>
      <c r="G14" s="64">
        <v>106.91</v>
      </c>
    </row>
    <row r="15" spans="1:7" ht="31.5" x14ac:dyDescent="0.25">
      <c r="A15" s="227"/>
      <c r="B15" s="228"/>
      <c r="C15" s="71"/>
      <c r="D15" s="63" t="s">
        <v>170</v>
      </c>
      <c r="E15" s="63" t="s">
        <v>171</v>
      </c>
      <c r="F15" s="59" t="s">
        <v>160</v>
      </c>
      <c r="G15" s="64">
        <v>106.91</v>
      </c>
    </row>
    <row r="16" spans="1:7" x14ac:dyDescent="0.25">
      <c r="A16" s="227"/>
      <c r="B16" s="228"/>
      <c r="C16" s="71"/>
      <c r="D16" s="63" t="s">
        <v>172</v>
      </c>
      <c r="E16" s="63" t="s">
        <v>173</v>
      </c>
      <c r="F16" s="59" t="s">
        <v>160</v>
      </c>
      <c r="G16" s="64">
        <v>106.91</v>
      </c>
    </row>
    <row r="17" spans="1:7" x14ac:dyDescent="0.25">
      <c r="A17" s="227"/>
      <c r="B17" s="228"/>
      <c r="C17" s="71"/>
      <c r="D17" s="63" t="s">
        <v>174</v>
      </c>
      <c r="E17" s="63" t="s">
        <v>175</v>
      </c>
      <c r="F17" s="59" t="s">
        <v>160</v>
      </c>
      <c r="G17" s="64">
        <v>106.91</v>
      </c>
    </row>
    <row r="18" spans="1:7" ht="31.5" x14ac:dyDescent="0.25">
      <c r="A18" s="54"/>
      <c r="B18" s="48"/>
      <c r="C18" s="72" t="s">
        <v>176</v>
      </c>
      <c r="D18" s="60" t="s">
        <v>177</v>
      </c>
      <c r="E18" s="60" t="s">
        <v>399</v>
      </c>
      <c r="F18" s="59" t="s">
        <v>178</v>
      </c>
      <c r="G18" s="64">
        <v>525.86</v>
      </c>
    </row>
    <row r="19" spans="1:7" ht="31.5" x14ac:dyDescent="0.25">
      <c r="A19" s="227">
        <v>2</v>
      </c>
      <c r="B19" s="48" t="s">
        <v>179</v>
      </c>
      <c r="C19" s="72" t="s">
        <v>180</v>
      </c>
      <c r="D19" s="60" t="s">
        <v>398</v>
      </c>
      <c r="E19" s="57" t="s">
        <v>397</v>
      </c>
      <c r="F19" s="154" t="s">
        <v>160</v>
      </c>
      <c r="G19" s="58">
        <v>65.040000000000006</v>
      </c>
    </row>
    <row r="20" spans="1:7" ht="31.5" x14ac:dyDescent="0.25">
      <c r="A20" s="227"/>
      <c r="B20" s="48" t="s">
        <v>179</v>
      </c>
      <c r="C20" s="72" t="s">
        <v>181</v>
      </c>
      <c r="D20" s="60" t="s">
        <v>182</v>
      </c>
      <c r="E20" s="60" t="s">
        <v>183</v>
      </c>
      <c r="F20" s="59" t="s">
        <v>160</v>
      </c>
      <c r="G20" s="58">
        <v>493.15</v>
      </c>
    </row>
    <row r="21" spans="1:7" ht="31.5" x14ac:dyDescent="0.25">
      <c r="A21" s="54"/>
      <c r="B21" s="48"/>
      <c r="C21" s="72" t="s">
        <v>184</v>
      </c>
      <c r="D21" s="60" t="s">
        <v>185</v>
      </c>
      <c r="E21" s="65" t="s">
        <v>186</v>
      </c>
      <c r="F21" s="59" t="s">
        <v>160</v>
      </c>
      <c r="G21" s="58">
        <v>232.76</v>
      </c>
    </row>
    <row r="22" spans="1:7" x14ac:dyDescent="0.25">
      <c r="A22" s="229"/>
      <c r="B22" s="229"/>
      <c r="C22" s="229"/>
      <c r="D22" s="229"/>
      <c r="E22" s="66"/>
      <c r="F22" s="67"/>
    </row>
    <row r="23" spans="1:7" x14ac:dyDescent="0.25">
      <c r="A23" s="226" t="s">
        <v>187</v>
      </c>
      <c r="B23" s="226"/>
      <c r="C23" s="226"/>
      <c r="D23" s="226"/>
      <c r="E23" s="51"/>
      <c r="F23" s="52"/>
      <c r="G23" s="53"/>
    </row>
    <row r="24" spans="1:7" ht="31.5" x14ac:dyDescent="0.25">
      <c r="A24" s="227">
        <v>3</v>
      </c>
      <c r="B24" s="48" t="s">
        <v>179</v>
      </c>
      <c r="C24" s="72" t="s">
        <v>188</v>
      </c>
      <c r="D24" s="60" t="s">
        <v>189</v>
      </c>
      <c r="E24" s="60" t="s">
        <v>190</v>
      </c>
      <c r="F24" s="59" t="s">
        <v>191</v>
      </c>
      <c r="G24" s="68">
        <v>748.83</v>
      </c>
    </row>
    <row r="25" spans="1:7" ht="31.5" x14ac:dyDescent="0.25">
      <c r="A25" s="227"/>
      <c r="B25" s="48" t="s">
        <v>179</v>
      </c>
      <c r="C25" s="72" t="s">
        <v>192</v>
      </c>
      <c r="D25" s="60" t="s">
        <v>193</v>
      </c>
      <c r="E25" s="60" t="s">
        <v>194</v>
      </c>
      <c r="F25" s="59" t="s">
        <v>191</v>
      </c>
      <c r="G25" s="68">
        <v>1321.86</v>
      </c>
    </row>
    <row r="26" spans="1:7" ht="31.5" x14ac:dyDescent="0.25">
      <c r="A26" s="54">
        <v>4</v>
      </c>
      <c r="B26" s="48" t="s">
        <v>179</v>
      </c>
      <c r="C26" s="72" t="s">
        <v>195</v>
      </c>
      <c r="D26" s="60" t="s">
        <v>196</v>
      </c>
      <c r="E26" s="60" t="s">
        <v>197</v>
      </c>
      <c r="F26" s="59" t="s">
        <v>191</v>
      </c>
      <c r="G26" s="68">
        <v>641.48</v>
      </c>
    </row>
  </sheetData>
  <mergeCells count="8">
    <mergeCell ref="A23:D23"/>
    <mergeCell ref="A24:A25"/>
    <mergeCell ref="A5:D5"/>
    <mergeCell ref="A6:A17"/>
    <mergeCell ref="B6:B17"/>
    <mergeCell ref="A19:A20"/>
    <mergeCell ref="A22:D22"/>
    <mergeCell ref="A2:G2"/>
  </mergeCells>
  <phoneticPr fontId="19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8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B5E-6DA0-4035-A21F-F9B6B57A7A90}">
  <sheetPr>
    <pageSetUpPr fitToPage="1"/>
  </sheetPr>
  <dimension ref="A1:L12"/>
  <sheetViews>
    <sheetView zoomScale="80" zoomScaleNormal="80" workbookViewId="0">
      <selection activeCell="C16" sqref="C16"/>
    </sheetView>
  </sheetViews>
  <sheetFormatPr defaultRowHeight="15" x14ac:dyDescent="0.25"/>
  <cols>
    <col min="1" max="1" width="4.85546875" customWidth="1"/>
    <col min="2" max="2" width="21.7109375" customWidth="1"/>
    <col min="3" max="3" width="29.42578125" customWidth="1"/>
    <col min="4" max="4" width="21.7109375" customWidth="1"/>
    <col min="5" max="12" width="20" customWidth="1"/>
  </cols>
  <sheetData>
    <row r="1" spans="1:12" ht="33" customHeight="1" x14ac:dyDescent="0.25">
      <c r="A1" s="235" t="s">
        <v>347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</row>
    <row r="2" spans="1:12" ht="15.75" x14ac:dyDescent="0.25">
      <c r="A2" s="236" t="s">
        <v>208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2" ht="35.25" customHeight="1" x14ac:dyDescent="0.25">
      <c r="A3" s="237" t="s">
        <v>209</v>
      </c>
      <c r="B3" s="238" t="s">
        <v>150</v>
      </c>
      <c r="C3" s="239" t="s">
        <v>329</v>
      </c>
      <c r="D3" s="238" t="s">
        <v>330</v>
      </c>
      <c r="E3" s="242" t="s">
        <v>348</v>
      </c>
      <c r="F3" s="242"/>
      <c r="G3" s="242"/>
      <c r="H3" s="242"/>
      <c r="I3" s="242" t="s">
        <v>349</v>
      </c>
      <c r="J3" s="242"/>
      <c r="K3" s="242"/>
      <c r="L3" s="242"/>
    </row>
    <row r="4" spans="1:12" ht="35.25" customHeight="1" x14ac:dyDescent="0.25">
      <c r="A4" s="237"/>
      <c r="B4" s="238"/>
      <c r="C4" s="240"/>
      <c r="D4" s="238"/>
      <c r="E4" s="230" t="s">
        <v>331</v>
      </c>
      <c r="F4" s="230"/>
      <c r="G4" s="230" t="s">
        <v>332</v>
      </c>
      <c r="H4" s="230"/>
      <c r="I4" s="230" t="s">
        <v>331</v>
      </c>
      <c r="J4" s="230"/>
      <c r="K4" s="230" t="s">
        <v>332</v>
      </c>
      <c r="L4" s="230"/>
    </row>
    <row r="5" spans="1:12" ht="51.75" customHeight="1" x14ac:dyDescent="0.25">
      <c r="A5" s="237"/>
      <c r="B5" s="238"/>
      <c r="C5" s="241"/>
      <c r="D5" s="238"/>
      <c r="E5" s="141" t="s">
        <v>333</v>
      </c>
      <c r="F5" s="141" t="s">
        <v>334</v>
      </c>
      <c r="G5" s="141" t="s">
        <v>333</v>
      </c>
      <c r="H5" s="141" t="s">
        <v>334</v>
      </c>
      <c r="I5" s="141" t="s">
        <v>333</v>
      </c>
      <c r="J5" s="141" t="s">
        <v>334</v>
      </c>
      <c r="K5" s="141" t="s">
        <v>333</v>
      </c>
      <c r="L5" s="141" t="s">
        <v>334</v>
      </c>
    </row>
    <row r="6" spans="1:12" ht="61.5" customHeight="1" x14ac:dyDescent="0.25">
      <c r="A6" s="142">
        <v>1</v>
      </c>
      <c r="B6" s="133" t="s">
        <v>335</v>
      </c>
      <c r="C6" s="133" t="s">
        <v>336</v>
      </c>
      <c r="D6" s="231" t="s">
        <v>337</v>
      </c>
      <c r="E6" s="134">
        <f>I6*0.7</f>
        <v>851.08800000000008</v>
      </c>
      <c r="F6" s="134">
        <f>J6*0.7</f>
        <v>283.69600000000003</v>
      </c>
      <c r="G6" s="134">
        <f>K6*0.7</f>
        <v>893.64240000000018</v>
      </c>
      <c r="H6" s="134">
        <f>L6*0.7</f>
        <v>303.55472000000003</v>
      </c>
      <c r="I6" s="140">
        <f>1430.4*0.85</f>
        <v>1215.8400000000001</v>
      </c>
      <c r="J6" s="134">
        <f>I6/3</f>
        <v>405.28000000000003</v>
      </c>
      <c r="K6" s="134">
        <f>I6*1.05</f>
        <v>1276.6320000000003</v>
      </c>
      <c r="L6" s="134">
        <f>J6*1.07</f>
        <v>433.64960000000008</v>
      </c>
    </row>
    <row r="7" spans="1:12" ht="61.5" customHeight="1" x14ac:dyDescent="0.25">
      <c r="A7" s="142">
        <v>2</v>
      </c>
      <c r="B7" s="133" t="s">
        <v>338</v>
      </c>
      <c r="C7" s="133" t="s">
        <v>339</v>
      </c>
      <c r="D7" s="232"/>
      <c r="E7" s="134">
        <f t="shared" ref="E7:H10" si="0">I7*0.7</f>
        <v>1186.0161599999999</v>
      </c>
      <c r="F7" s="134">
        <f t="shared" si="0"/>
        <v>395.33871999999997</v>
      </c>
      <c r="G7" s="134">
        <f t="shared" si="0"/>
        <v>1245.3169680000001</v>
      </c>
      <c r="H7" s="134">
        <f t="shared" si="0"/>
        <v>423.01243040000003</v>
      </c>
      <c r="I7" s="140">
        <f>I10*1.03</f>
        <v>1694.3088</v>
      </c>
      <c r="J7" s="134">
        <f t="shared" ref="J7:J10" si="1">I7/3</f>
        <v>564.76959999999997</v>
      </c>
      <c r="K7" s="134">
        <f t="shared" ref="K7:K10" si="2">I7*1.05</f>
        <v>1779.0242400000002</v>
      </c>
      <c r="L7" s="134">
        <f t="shared" ref="L7:L10" si="3">J7*1.07</f>
        <v>604.30347200000006</v>
      </c>
    </row>
    <row r="8" spans="1:12" ht="61.5" customHeight="1" x14ac:dyDescent="0.25">
      <c r="A8" s="142">
        <v>3</v>
      </c>
      <c r="B8" s="133" t="s">
        <v>340</v>
      </c>
      <c r="C8" s="133" t="s">
        <v>341</v>
      </c>
      <c r="D8" s="232"/>
      <c r="E8" s="134">
        <f t="shared" si="0"/>
        <v>889.51211999999998</v>
      </c>
      <c r="F8" s="134">
        <f t="shared" si="0"/>
        <v>296.50403999999997</v>
      </c>
      <c r="G8" s="134">
        <f t="shared" si="0"/>
        <v>933.98772599999995</v>
      </c>
      <c r="H8" s="134">
        <f t="shared" si="0"/>
        <v>317.25932280000001</v>
      </c>
      <c r="I8" s="140">
        <f>I9*0.75</f>
        <v>1270.7316000000001</v>
      </c>
      <c r="J8" s="134">
        <f t="shared" si="1"/>
        <v>423.5772</v>
      </c>
      <c r="K8" s="134">
        <f t="shared" si="2"/>
        <v>1334.26818</v>
      </c>
      <c r="L8" s="134">
        <f t="shared" si="3"/>
        <v>453.22760400000004</v>
      </c>
    </row>
    <row r="9" spans="1:12" ht="61.5" customHeight="1" x14ac:dyDescent="0.25">
      <c r="A9" s="44">
        <v>4</v>
      </c>
      <c r="B9" s="27" t="s">
        <v>342</v>
      </c>
      <c r="C9" s="27" t="s">
        <v>343</v>
      </c>
      <c r="D9" s="232"/>
      <c r="E9" s="134">
        <f t="shared" si="0"/>
        <v>1186.0161599999999</v>
      </c>
      <c r="F9" s="134">
        <f t="shared" si="0"/>
        <v>395.33871999999997</v>
      </c>
      <c r="G9" s="134">
        <f t="shared" si="0"/>
        <v>1245.3169680000001</v>
      </c>
      <c r="H9" s="134">
        <f t="shared" si="0"/>
        <v>423.01243040000003</v>
      </c>
      <c r="I9" s="134">
        <f>I7</f>
        <v>1694.3088</v>
      </c>
      <c r="J9" s="134">
        <f t="shared" si="1"/>
        <v>564.76959999999997</v>
      </c>
      <c r="K9" s="134">
        <f t="shared" si="2"/>
        <v>1779.0242400000002</v>
      </c>
      <c r="L9" s="134">
        <f t="shared" si="3"/>
        <v>604.30347200000006</v>
      </c>
    </row>
    <row r="10" spans="1:12" ht="61.5" customHeight="1" x14ac:dyDescent="0.25">
      <c r="A10" s="44">
        <v>5</v>
      </c>
      <c r="B10" s="27" t="s">
        <v>344</v>
      </c>
      <c r="C10" s="27" t="s">
        <v>345</v>
      </c>
      <c r="D10" s="233"/>
      <c r="E10" s="134">
        <f t="shared" si="0"/>
        <v>1151.472</v>
      </c>
      <c r="F10" s="134">
        <f t="shared" si="0"/>
        <v>383.82400000000001</v>
      </c>
      <c r="G10" s="134">
        <f t="shared" si="0"/>
        <v>1209.0455999999999</v>
      </c>
      <c r="H10" s="134">
        <f t="shared" si="0"/>
        <v>410.69168000000008</v>
      </c>
      <c r="I10" s="134">
        <f>1430.4*1.15</f>
        <v>1644.96</v>
      </c>
      <c r="J10" s="134">
        <f t="shared" si="1"/>
        <v>548.32000000000005</v>
      </c>
      <c r="K10" s="134">
        <f t="shared" si="2"/>
        <v>1727.2080000000001</v>
      </c>
      <c r="L10" s="134">
        <f t="shared" si="3"/>
        <v>586.70240000000013</v>
      </c>
    </row>
    <row r="11" spans="1:12" ht="15.75" x14ac:dyDescent="0.25">
      <c r="A11" s="45"/>
      <c r="B11" s="143"/>
      <c r="C11" s="143"/>
      <c r="D11" s="143"/>
      <c r="E11" s="144"/>
      <c r="F11" s="144"/>
      <c r="G11" s="144"/>
      <c r="H11" s="144"/>
      <c r="I11" s="144"/>
      <c r="J11" s="144"/>
      <c r="K11" s="144"/>
      <c r="L11" s="144"/>
    </row>
    <row r="12" spans="1:12" ht="34.5" customHeight="1" x14ac:dyDescent="0.25">
      <c r="A12" s="145" t="s">
        <v>314</v>
      </c>
      <c r="B12" s="234" t="s">
        <v>346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</row>
  </sheetData>
  <mergeCells count="14">
    <mergeCell ref="I4:J4"/>
    <mergeCell ref="K4:L4"/>
    <mergeCell ref="D6:D10"/>
    <mergeCell ref="B12:L12"/>
    <mergeCell ref="A1:L1"/>
    <mergeCell ref="A2:L2"/>
    <mergeCell ref="A3:A5"/>
    <mergeCell ref="B3:B5"/>
    <mergeCell ref="C3:C5"/>
    <mergeCell ref="D3:D5"/>
    <mergeCell ref="E3:H3"/>
    <mergeCell ref="I3:L3"/>
    <mergeCell ref="E4:F4"/>
    <mergeCell ref="G4:H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9635-854B-453F-8E33-0926219C602C}">
  <sheetPr>
    <pageSetUpPr fitToPage="1"/>
  </sheetPr>
  <dimension ref="A1:E45"/>
  <sheetViews>
    <sheetView zoomScale="90" zoomScaleNormal="90" workbookViewId="0">
      <selection activeCell="B42" sqref="B42:E42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243">
        <v>1</v>
      </c>
      <c r="B1" s="244" t="s">
        <v>350</v>
      </c>
      <c r="C1" s="244"/>
      <c r="D1" s="244"/>
      <c r="E1" s="244"/>
    </row>
    <row r="2" spans="1:5" ht="29.25" customHeight="1" x14ac:dyDescent="0.25">
      <c r="A2" s="243"/>
      <c r="B2" s="44" t="s">
        <v>209</v>
      </c>
      <c r="C2" s="81" t="s">
        <v>329</v>
      </c>
      <c r="D2" s="44" t="s">
        <v>351</v>
      </c>
      <c r="E2" s="44" t="s">
        <v>352</v>
      </c>
    </row>
    <row r="3" spans="1:5" ht="31.5" x14ac:dyDescent="0.25">
      <c r="A3" s="243"/>
      <c r="B3" s="253">
        <v>1</v>
      </c>
      <c r="C3" s="81" t="s">
        <v>353</v>
      </c>
      <c r="D3" s="44">
        <v>25</v>
      </c>
      <c r="E3" s="202">
        <v>1058.0899999999999</v>
      </c>
    </row>
    <row r="4" spans="1:5" ht="15.75" x14ac:dyDescent="0.25">
      <c r="A4" s="243"/>
      <c r="B4" s="253">
        <v>2</v>
      </c>
      <c r="C4" s="81" t="s">
        <v>354</v>
      </c>
      <c r="D4" s="44">
        <v>10</v>
      </c>
      <c r="E4" s="254"/>
    </row>
    <row r="5" spans="1:5" ht="15.75" x14ac:dyDescent="0.25">
      <c r="A5" s="243"/>
      <c r="B5" s="253">
        <v>3</v>
      </c>
      <c r="C5" s="81" t="s">
        <v>355</v>
      </c>
      <c r="D5" s="44">
        <v>10</v>
      </c>
      <c r="E5" s="254"/>
    </row>
    <row r="6" spans="1:5" ht="15.75" x14ac:dyDescent="0.25">
      <c r="A6" s="243"/>
      <c r="B6" s="253">
        <v>4</v>
      </c>
      <c r="C6" s="81" t="s">
        <v>356</v>
      </c>
      <c r="D6" s="44">
        <v>3</v>
      </c>
      <c r="E6" s="254"/>
    </row>
    <row r="7" spans="1:5" ht="15.75" x14ac:dyDescent="0.25">
      <c r="A7" s="243"/>
      <c r="B7" s="253">
        <v>5</v>
      </c>
      <c r="C7" s="81" t="s">
        <v>357</v>
      </c>
      <c r="D7" s="44">
        <v>2</v>
      </c>
      <c r="E7" s="254"/>
    </row>
    <row r="8" spans="1:5" ht="15.75" x14ac:dyDescent="0.25">
      <c r="A8" s="243"/>
      <c r="B8" s="253">
        <v>6</v>
      </c>
      <c r="C8" s="81" t="s">
        <v>358</v>
      </c>
      <c r="D8" s="44">
        <v>2</v>
      </c>
      <c r="E8" s="254"/>
    </row>
    <row r="9" spans="1:5" ht="15.75" x14ac:dyDescent="0.25">
      <c r="A9" s="243"/>
      <c r="B9" s="253">
        <v>7</v>
      </c>
      <c r="C9" s="81" t="s">
        <v>359</v>
      </c>
      <c r="D9" s="44">
        <v>3</v>
      </c>
      <c r="E9" s="254"/>
    </row>
    <row r="10" spans="1:5" ht="15.75" x14ac:dyDescent="0.25">
      <c r="A10" s="243"/>
      <c r="B10" s="253">
        <v>8</v>
      </c>
      <c r="C10" s="81" t="s">
        <v>360</v>
      </c>
      <c r="D10" s="44">
        <v>3</v>
      </c>
      <c r="E10" s="254"/>
    </row>
    <row r="11" spans="1:5" ht="15.75" x14ac:dyDescent="0.25">
      <c r="A11" s="243"/>
      <c r="B11" s="253">
        <v>9</v>
      </c>
      <c r="C11" s="81" t="s">
        <v>361</v>
      </c>
      <c r="D11" s="44">
        <v>2</v>
      </c>
      <c r="E11" s="254"/>
    </row>
    <row r="12" spans="1:5" ht="15.75" x14ac:dyDescent="0.25">
      <c r="A12" s="243"/>
      <c r="B12" s="253">
        <v>10</v>
      </c>
      <c r="C12" s="81" t="s">
        <v>362</v>
      </c>
      <c r="D12" s="44">
        <v>10</v>
      </c>
      <c r="E12" s="254"/>
    </row>
    <row r="13" spans="1:5" ht="31.5" x14ac:dyDescent="0.25">
      <c r="A13" s="243"/>
      <c r="B13" s="253">
        <v>11</v>
      </c>
      <c r="C13" s="81" t="s">
        <v>363</v>
      </c>
      <c r="D13" s="44">
        <v>10</v>
      </c>
      <c r="E13" s="254"/>
    </row>
    <row r="14" spans="1:5" ht="31.5" x14ac:dyDescent="0.25">
      <c r="A14" s="243"/>
      <c r="B14" s="253">
        <v>12</v>
      </c>
      <c r="C14" s="81" t="s">
        <v>364</v>
      </c>
      <c r="D14" s="44">
        <v>10</v>
      </c>
      <c r="E14" s="254"/>
    </row>
    <row r="15" spans="1:5" ht="15.75" x14ac:dyDescent="0.25">
      <c r="A15" s="243"/>
      <c r="B15" s="255"/>
      <c r="C15" s="81" t="s">
        <v>365</v>
      </c>
      <c r="D15" s="44">
        <f>SUM(D3:D14)</f>
        <v>90</v>
      </c>
      <c r="E15" s="203"/>
    </row>
    <row r="16" spans="1:5" ht="63.75" customHeight="1" x14ac:dyDescent="0.25">
      <c r="A16" s="243">
        <v>2</v>
      </c>
      <c r="B16" s="244" t="s">
        <v>366</v>
      </c>
      <c r="C16" s="244"/>
      <c r="D16" s="244"/>
      <c r="E16" s="244"/>
    </row>
    <row r="17" spans="1:5" s="148" customFormat="1" ht="15.75" x14ac:dyDescent="0.25">
      <c r="A17" s="243"/>
      <c r="B17" s="44" t="s">
        <v>209</v>
      </c>
      <c r="C17" s="81" t="s">
        <v>329</v>
      </c>
      <c r="D17" s="44" t="s">
        <v>351</v>
      </c>
      <c r="E17" s="44" t="s">
        <v>352</v>
      </c>
    </row>
    <row r="18" spans="1:5" s="148" customFormat="1" ht="31.5" x14ac:dyDescent="0.25">
      <c r="A18" s="243"/>
      <c r="B18" s="44">
        <v>1</v>
      </c>
      <c r="C18" s="81" t="s">
        <v>353</v>
      </c>
      <c r="D18" s="44">
        <v>30</v>
      </c>
      <c r="E18" s="256">
        <f>E3*1.05</f>
        <v>1110.9945</v>
      </c>
    </row>
    <row r="19" spans="1:5" s="148" customFormat="1" ht="15.75" x14ac:dyDescent="0.25">
      <c r="A19" s="243"/>
      <c r="B19" s="44">
        <v>2</v>
      </c>
      <c r="C19" s="81" t="s">
        <v>354</v>
      </c>
      <c r="D19" s="44">
        <v>10</v>
      </c>
      <c r="E19" s="257"/>
    </row>
    <row r="20" spans="1:5" s="148" customFormat="1" ht="15.75" x14ac:dyDescent="0.25">
      <c r="A20" s="243"/>
      <c r="B20" s="44">
        <v>3</v>
      </c>
      <c r="C20" s="81" t="s">
        <v>355</v>
      </c>
      <c r="D20" s="44">
        <v>10</v>
      </c>
      <c r="E20" s="257"/>
    </row>
    <row r="21" spans="1:5" s="148" customFormat="1" ht="15.75" x14ac:dyDescent="0.25">
      <c r="A21" s="243"/>
      <c r="B21" s="44">
        <v>4</v>
      </c>
      <c r="C21" s="81" t="s">
        <v>356</v>
      </c>
      <c r="D21" s="44">
        <v>3</v>
      </c>
      <c r="E21" s="257"/>
    </row>
    <row r="22" spans="1:5" s="148" customFormat="1" ht="15.75" x14ac:dyDescent="0.25">
      <c r="A22" s="243"/>
      <c r="B22" s="44">
        <v>5</v>
      </c>
      <c r="C22" s="81" t="s">
        <v>357</v>
      </c>
      <c r="D22" s="44">
        <v>2</v>
      </c>
      <c r="E22" s="257"/>
    </row>
    <row r="23" spans="1:5" s="148" customFormat="1" ht="15.75" x14ac:dyDescent="0.25">
      <c r="A23" s="243"/>
      <c r="B23" s="44">
        <v>6</v>
      </c>
      <c r="C23" s="81" t="s">
        <v>358</v>
      </c>
      <c r="D23" s="44">
        <v>2</v>
      </c>
      <c r="E23" s="257"/>
    </row>
    <row r="24" spans="1:5" s="148" customFormat="1" ht="15.75" x14ac:dyDescent="0.25">
      <c r="A24" s="243"/>
      <c r="B24" s="44">
        <v>7</v>
      </c>
      <c r="C24" s="81" t="s">
        <v>359</v>
      </c>
      <c r="D24" s="44">
        <v>3</v>
      </c>
      <c r="E24" s="257"/>
    </row>
    <row r="25" spans="1:5" s="148" customFormat="1" ht="15.75" x14ac:dyDescent="0.25">
      <c r="A25" s="243"/>
      <c r="B25" s="44">
        <v>8</v>
      </c>
      <c r="C25" s="81" t="s">
        <v>360</v>
      </c>
      <c r="D25" s="44">
        <v>3</v>
      </c>
      <c r="E25" s="257"/>
    </row>
    <row r="26" spans="1:5" s="148" customFormat="1" ht="15.75" x14ac:dyDescent="0.25">
      <c r="A26" s="243"/>
      <c r="B26" s="44">
        <v>9</v>
      </c>
      <c r="C26" s="81" t="s">
        <v>361</v>
      </c>
      <c r="D26" s="44">
        <v>2</v>
      </c>
      <c r="E26" s="257"/>
    </row>
    <row r="27" spans="1:5" s="148" customFormat="1" ht="15.75" x14ac:dyDescent="0.25">
      <c r="A27" s="243"/>
      <c r="B27" s="44">
        <v>10</v>
      </c>
      <c r="C27" s="81" t="s">
        <v>362</v>
      </c>
      <c r="D27" s="44">
        <v>10</v>
      </c>
      <c r="E27" s="257"/>
    </row>
    <row r="28" spans="1:5" s="148" customFormat="1" ht="31.5" x14ac:dyDescent="0.25">
      <c r="A28" s="243"/>
      <c r="B28" s="44">
        <v>11</v>
      </c>
      <c r="C28" s="81" t="s">
        <v>363</v>
      </c>
      <c r="D28" s="44">
        <v>10</v>
      </c>
      <c r="E28" s="257"/>
    </row>
    <row r="29" spans="1:5" s="148" customFormat="1" ht="31.5" x14ac:dyDescent="0.25">
      <c r="A29" s="243"/>
      <c r="B29" s="44">
        <v>12</v>
      </c>
      <c r="C29" s="81" t="s">
        <v>364</v>
      </c>
      <c r="D29" s="44">
        <v>10</v>
      </c>
      <c r="E29" s="257"/>
    </row>
    <row r="30" spans="1:5" s="148" customFormat="1" ht="15.75" x14ac:dyDescent="0.25">
      <c r="A30" s="243"/>
      <c r="B30" s="44"/>
      <c r="C30" s="81" t="s">
        <v>365</v>
      </c>
      <c r="D30" s="44">
        <f>SUM(D18:D29)</f>
        <v>95</v>
      </c>
      <c r="E30" s="258"/>
    </row>
    <row r="31" spans="1:5" ht="38.25" customHeight="1" x14ac:dyDescent="0.25">
      <c r="A31" s="243">
        <v>3</v>
      </c>
      <c r="B31" s="244" t="s">
        <v>367</v>
      </c>
      <c r="C31" s="244"/>
      <c r="D31" s="244"/>
      <c r="E31" s="244"/>
    </row>
    <row r="32" spans="1:5" s="148" customFormat="1" ht="15.75" x14ac:dyDescent="0.25">
      <c r="A32" s="243"/>
      <c r="B32" s="44" t="s">
        <v>209</v>
      </c>
      <c r="C32" s="27" t="s">
        <v>329</v>
      </c>
      <c r="D32" s="44" t="s">
        <v>351</v>
      </c>
      <c r="E32" s="44" t="s">
        <v>352</v>
      </c>
    </row>
    <row r="33" spans="1:5" ht="31.5" x14ac:dyDescent="0.25">
      <c r="A33" s="243"/>
      <c r="B33" s="44">
        <v>1</v>
      </c>
      <c r="C33" s="259" t="s">
        <v>353</v>
      </c>
      <c r="D33" s="44">
        <v>25</v>
      </c>
      <c r="E33" s="260">
        <v>297.95</v>
      </c>
    </row>
    <row r="34" spans="1:5" ht="13.5" customHeight="1" x14ac:dyDescent="0.25">
      <c r="A34" s="146"/>
      <c r="B34" s="146"/>
      <c r="C34" s="147"/>
      <c r="D34" s="146"/>
      <c r="E34" s="146"/>
    </row>
    <row r="35" spans="1:5" s="148" customFormat="1" ht="39" customHeight="1" x14ac:dyDescent="0.25">
      <c r="A35" s="243">
        <v>4</v>
      </c>
      <c r="B35" s="244" t="s">
        <v>368</v>
      </c>
      <c r="C35" s="244"/>
      <c r="D35" s="244"/>
      <c r="E35" s="244"/>
    </row>
    <row r="36" spans="1:5" s="148" customFormat="1" ht="15.75" x14ac:dyDescent="0.25">
      <c r="A36" s="243"/>
      <c r="B36" s="44" t="s">
        <v>209</v>
      </c>
      <c r="C36" s="27" t="s">
        <v>329</v>
      </c>
      <c r="D36" s="44" t="s">
        <v>351</v>
      </c>
      <c r="E36" s="44" t="s">
        <v>352</v>
      </c>
    </row>
    <row r="37" spans="1:5" s="148" customFormat="1" ht="31.5" x14ac:dyDescent="0.25">
      <c r="A37" s="243"/>
      <c r="B37" s="44">
        <v>1</v>
      </c>
      <c r="C37" s="81" t="s">
        <v>353</v>
      </c>
      <c r="D37" s="44">
        <v>30</v>
      </c>
      <c r="E37" s="260">
        <f>E33*1.05</f>
        <v>312.84750000000003</v>
      </c>
    </row>
    <row r="38" spans="1:5" ht="48" customHeight="1" x14ac:dyDescent="0.25">
      <c r="A38" s="243">
        <v>5</v>
      </c>
      <c r="B38" s="244" t="s">
        <v>375</v>
      </c>
      <c r="C38" s="244"/>
      <c r="D38" s="244"/>
      <c r="E38" s="244"/>
    </row>
    <row r="39" spans="1:5" ht="31.5" x14ac:dyDescent="0.25">
      <c r="A39" s="243"/>
      <c r="B39" s="27" t="s">
        <v>150</v>
      </c>
      <c r="C39" s="261" t="s">
        <v>369</v>
      </c>
      <c r="D39" s="262"/>
      <c r="E39" s="27" t="s">
        <v>352</v>
      </c>
    </row>
    <row r="40" spans="1:5" s="148" customFormat="1" ht="15.75" x14ac:dyDescent="0.25">
      <c r="A40" s="243"/>
      <c r="B40" s="65" t="s">
        <v>370</v>
      </c>
      <c r="C40" s="263" t="s">
        <v>371</v>
      </c>
      <c r="D40" s="264"/>
      <c r="E40" s="256">
        <v>1186.4000000000001</v>
      </c>
    </row>
    <row r="41" spans="1:5" s="148" customFormat="1" ht="15.75" x14ac:dyDescent="0.25">
      <c r="A41" s="243"/>
      <c r="B41" s="65" t="s">
        <v>372</v>
      </c>
      <c r="C41" s="263" t="s">
        <v>373</v>
      </c>
      <c r="D41" s="264"/>
      <c r="E41" s="258"/>
    </row>
    <row r="42" spans="1:5" s="148" customFormat="1" ht="57.75" customHeight="1" x14ac:dyDescent="0.25">
      <c r="A42" s="243">
        <v>6</v>
      </c>
      <c r="B42" s="244" t="s">
        <v>374</v>
      </c>
      <c r="C42" s="244"/>
      <c r="D42" s="244"/>
      <c r="E42" s="244"/>
    </row>
    <row r="43" spans="1:5" s="148" customFormat="1" ht="15.75" x14ac:dyDescent="0.25">
      <c r="A43" s="243"/>
      <c r="B43" s="44" t="s">
        <v>150</v>
      </c>
      <c r="C43" s="261" t="s">
        <v>369</v>
      </c>
      <c r="D43" s="262"/>
      <c r="E43" s="44" t="s">
        <v>352</v>
      </c>
    </row>
    <row r="44" spans="1:5" s="148" customFormat="1" ht="15.75" x14ac:dyDescent="0.25">
      <c r="A44" s="243"/>
      <c r="B44" s="65" t="s">
        <v>370</v>
      </c>
      <c r="C44" s="263" t="s">
        <v>371</v>
      </c>
      <c r="D44" s="264"/>
      <c r="E44" s="256">
        <v>1186.4000000000001</v>
      </c>
    </row>
    <row r="45" spans="1:5" s="148" customFormat="1" ht="15.75" x14ac:dyDescent="0.25">
      <c r="A45" s="243"/>
      <c r="B45" s="65" t="s">
        <v>372</v>
      </c>
      <c r="C45" s="263" t="s">
        <v>373</v>
      </c>
      <c r="D45" s="264"/>
      <c r="E45" s="258"/>
    </row>
  </sheetData>
  <mergeCells count="22">
    <mergeCell ref="A1:A15"/>
    <mergeCell ref="B1:E1"/>
    <mergeCell ref="E3:E15"/>
    <mergeCell ref="A16:A30"/>
    <mergeCell ref="B16:E16"/>
    <mergeCell ref="E18:E30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42:A45"/>
    <mergeCell ref="B42:E42"/>
    <mergeCell ref="C43:D43"/>
    <mergeCell ref="C44:D44"/>
    <mergeCell ref="E44:E45"/>
    <mergeCell ref="C45:D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3108-EB04-42DE-8CB0-174245200590}">
  <sheetPr>
    <pageSetUpPr fitToPage="1"/>
  </sheetPr>
  <dimension ref="A1:I14"/>
  <sheetViews>
    <sheetView zoomScale="90" zoomScaleNormal="90" workbookViewId="0">
      <selection activeCell="I5" sqref="I5"/>
    </sheetView>
  </sheetViews>
  <sheetFormatPr defaultRowHeight="15.75" x14ac:dyDescent="0.25"/>
  <cols>
    <col min="1" max="1" width="4.5703125" style="45" customWidth="1"/>
    <col min="2" max="2" width="28.140625" style="45" customWidth="1"/>
    <col min="3" max="3" width="15.28515625" style="45" customWidth="1"/>
    <col min="4" max="4" width="21.42578125" style="45" customWidth="1"/>
    <col min="5" max="5" width="18.140625" style="45" customWidth="1"/>
    <col min="6" max="6" width="19" style="45" customWidth="1"/>
    <col min="7" max="7" width="15" style="45" customWidth="1"/>
    <col min="8" max="8" width="14.85546875" style="45" customWidth="1"/>
    <col min="9" max="9" width="27.85546875" style="45" customWidth="1"/>
    <col min="10" max="16384" width="9.140625" style="45"/>
  </cols>
  <sheetData>
    <row r="1" spans="1:9" ht="53.25" customHeight="1" x14ac:dyDescent="0.25">
      <c r="A1" s="155" t="s">
        <v>403</v>
      </c>
      <c r="B1" s="155"/>
      <c r="C1" s="155"/>
      <c r="D1" s="155"/>
      <c r="E1" s="155"/>
      <c r="F1" s="155"/>
      <c r="G1" s="155"/>
      <c r="H1" s="155"/>
      <c r="I1" s="155"/>
    </row>
    <row r="2" spans="1:9" x14ac:dyDescent="0.25">
      <c r="A2" s="22"/>
      <c r="B2" s="22"/>
      <c r="C2" s="22"/>
      <c r="D2" s="23"/>
      <c r="E2" s="23"/>
      <c r="F2" s="23"/>
      <c r="G2" s="23"/>
      <c r="H2" s="23"/>
      <c r="I2" s="41" t="s">
        <v>208</v>
      </c>
    </row>
    <row r="3" spans="1:9" ht="28.5" customHeight="1" x14ac:dyDescent="0.25">
      <c r="A3" s="245" t="s">
        <v>209</v>
      </c>
      <c r="B3" s="248" t="s">
        <v>210</v>
      </c>
      <c r="C3" s="245" t="s">
        <v>211</v>
      </c>
      <c r="D3" s="157" t="s">
        <v>212</v>
      </c>
      <c r="E3" s="157"/>
      <c r="F3" s="157"/>
      <c r="G3" s="157"/>
      <c r="H3" s="157"/>
      <c r="I3" s="251"/>
    </row>
    <row r="4" spans="1:9" ht="31.5" x14ac:dyDescent="0.25">
      <c r="A4" s="246"/>
      <c r="B4" s="249"/>
      <c r="C4" s="246"/>
      <c r="D4" s="25" t="s">
        <v>213</v>
      </c>
      <c r="E4" s="216" t="s">
        <v>214</v>
      </c>
      <c r="F4" s="216" t="s">
        <v>215</v>
      </c>
      <c r="G4" s="157" t="s">
        <v>216</v>
      </c>
      <c r="H4" s="157"/>
      <c r="I4" s="251"/>
    </row>
    <row r="5" spans="1:9" ht="168.75" customHeight="1" x14ac:dyDescent="0.25">
      <c r="A5" s="247"/>
      <c r="B5" s="250"/>
      <c r="C5" s="247"/>
      <c r="D5" s="24" t="s">
        <v>217</v>
      </c>
      <c r="E5" s="217"/>
      <c r="F5" s="217"/>
      <c r="G5" s="24" t="s">
        <v>218</v>
      </c>
      <c r="H5" s="27" t="s">
        <v>219</v>
      </c>
      <c r="I5" s="28" t="s">
        <v>220</v>
      </c>
    </row>
    <row r="6" spans="1:9" ht="31.5" x14ac:dyDescent="0.25">
      <c r="A6" s="24">
        <v>1</v>
      </c>
      <c r="B6" s="42" t="s">
        <v>221</v>
      </c>
      <c r="C6" s="29">
        <v>1703.5</v>
      </c>
      <c r="D6" s="29">
        <v>393</v>
      </c>
      <c r="E6" s="30">
        <v>1888.07</v>
      </c>
      <c r="F6" s="30"/>
      <c r="G6" s="29"/>
      <c r="H6" s="29">
        <v>393</v>
      </c>
      <c r="I6" s="31"/>
    </row>
    <row r="7" spans="1:9" ht="31.5" x14ac:dyDescent="0.25">
      <c r="A7" s="24">
        <v>2</v>
      </c>
      <c r="B7" s="43" t="s">
        <v>222</v>
      </c>
      <c r="C7" s="30">
        <v>2015.6</v>
      </c>
      <c r="D7" s="30">
        <v>287.89999999999998</v>
      </c>
      <c r="E7" s="32"/>
      <c r="F7" s="32"/>
      <c r="G7" s="30"/>
      <c r="H7" s="30">
        <v>287.89999999999998</v>
      </c>
      <c r="I7" s="33">
        <v>3078.15</v>
      </c>
    </row>
    <row r="8" spans="1:9" ht="31.5" x14ac:dyDescent="0.25">
      <c r="A8" s="24">
        <v>3</v>
      </c>
      <c r="B8" s="42" t="s">
        <v>223</v>
      </c>
      <c r="C8" s="30">
        <v>2407.17</v>
      </c>
      <c r="D8" s="30">
        <v>516.29999999999995</v>
      </c>
      <c r="E8" s="32"/>
      <c r="F8" s="32"/>
      <c r="G8" s="34">
        <v>635.79999999999995</v>
      </c>
      <c r="H8" s="30">
        <v>516.29999999999995</v>
      </c>
      <c r="I8" s="33"/>
    </row>
    <row r="9" spans="1:9" ht="31.5" x14ac:dyDescent="0.25">
      <c r="A9" s="24">
        <v>4</v>
      </c>
      <c r="B9" s="42" t="s">
        <v>224</v>
      </c>
      <c r="C9" s="30">
        <v>1433.2</v>
      </c>
      <c r="D9" s="30">
        <v>287.89999999999998</v>
      </c>
      <c r="E9" s="32"/>
      <c r="F9" s="32"/>
      <c r="G9" s="30"/>
      <c r="H9" s="30">
        <v>287.89999999999998</v>
      </c>
      <c r="I9" s="33"/>
    </row>
    <row r="10" spans="1:9" ht="69" customHeight="1" x14ac:dyDescent="0.25">
      <c r="A10" s="24">
        <v>5</v>
      </c>
      <c r="B10" s="42" t="s">
        <v>225</v>
      </c>
      <c r="C10" s="34" t="s">
        <v>226</v>
      </c>
      <c r="D10" s="30">
        <v>2435.27</v>
      </c>
      <c r="E10" s="32"/>
      <c r="F10" s="32"/>
      <c r="G10" s="30"/>
      <c r="H10" s="30">
        <v>2435.27</v>
      </c>
      <c r="I10" s="33"/>
    </row>
    <row r="11" spans="1:9" x14ac:dyDescent="0.25">
      <c r="A11" s="24">
        <v>6</v>
      </c>
      <c r="B11" s="42" t="s">
        <v>227</v>
      </c>
      <c r="C11" s="30" t="s">
        <v>228</v>
      </c>
      <c r="D11" s="30">
        <v>287.83</v>
      </c>
      <c r="E11" s="32"/>
      <c r="F11" s="32"/>
      <c r="G11" s="30"/>
      <c r="H11" s="30">
        <v>287.83</v>
      </c>
      <c r="I11" s="33"/>
    </row>
    <row r="12" spans="1:9" ht="48" customHeight="1" x14ac:dyDescent="0.25">
      <c r="A12" s="24">
        <v>7</v>
      </c>
      <c r="B12" s="42" t="s">
        <v>229</v>
      </c>
      <c r="C12" s="30" t="s">
        <v>228</v>
      </c>
      <c r="D12" s="30" t="s">
        <v>228</v>
      </c>
      <c r="E12" s="32"/>
      <c r="F12" s="32"/>
      <c r="G12" s="30">
        <v>2966.6</v>
      </c>
      <c r="H12" s="30" t="s">
        <v>228</v>
      </c>
      <c r="I12" s="33"/>
    </row>
    <row r="13" spans="1:9" ht="36.75" customHeight="1" x14ac:dyDescent="0.25">
      <c r="A13" s="24">
        <v>8</v>
      </c>
      <c r="B13" s="42" t="s">
        <v>230</v>
      </c>
      <c r="C13" s="30" t="s">
        <v>228</v>
      </c>
      <c r="D13" s="35">
        <v>597.5</v>
      </c>
      <c r="E13" s="36"/>
      <c r="F13" s="36"/>
      <c r="G13" s="30"/>
      <c r="H13" s="30">
        <v>597.5</v>
      </c>
      <c r="I13" s="33"/>
    </row>
    <row r="14" spans="1:9" x14ac:dyDescent="0.25">
      <c r="A14" s="44">
        <v>9</v>
      </c>
      <c r="B14" s="43" t="s">
        <v>231</v>
      </c>
      <c r="C14" s="33">
        <v>0</v>
      </c>
      <c r="D14" s="33">
        <v>564.70000000000005</v>
      </c>
      <c r="E14" s="37"/>
      <c r="F14" s="33">
        <v>1888.07</v>
      </c>
      <c r="G14" s="33">
        <v>0</v>
      </c>
      <c r="H14" s="33">
        <v>564.70000000000005</v>
      </c>
      <c r="I14" s="33">
        <v>0</v>
      </c>
    </row>
  </sheetData>
  <mergeCells count="8">
    <mergeCell ref="A1:I1"/>
    <mergeCell ref="A3:A5"/>
    <mergeCell ref="B3:B5"/>
    <mergeCell ref="C3:C5"/>
    <mergeCell ref="D3:I3"/>
    <mergeCell ref="E4:E5"/>
    <mergeCell ref="F4:F5"/>
    <mergeCell ref="G4:I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БП тарифы АПП</vt:lpstr>
      <vt:lpstr>Проф.осмотры</vt:lpstr>
      <vt:lpstr>Диспансеризация </vt:lpstr>
      <vt:lpstr>2 этап дисп.</vt:lpstr>
      <vt:lpstr>диспанс.взр.нас.репрод.возр.</vt:lpstr>
      <vt:lpstr>углубл.дисп.</vt:lpstr>
      <vt:lpstr>Школы пац. с хрон.неинф.заб.</vt:lpstr>
      <vt:lpstr>Центры здоровья</vt:lpstr>
      <vt:lpstr>АПП сверхбазовая</vt:lpstr>
      <vt:lpstr>'БП тарифы АПП'!Заголовки_для_печати</vt:lpstr>
      <vt:lpstr>'БП тарифы АПП'!Область_печати</vt:lpstr>
      <vt:lpstr>диспанс.взр.нас.репрод.возр.!Область_печати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Половинчак</cp:lastModifiedBy>
  <cp:lastPrinted>2025-01-28T12:30:29Z</cp:lastPrinted>
  <dcterms:created xsi:type="dcterms:W3CDTF">2025-01-21T11:53:42Z</dcterms:created>
  <dcterms:modified xsi:type="dcterms:W3CDTF">2025-01-28T12:30:31Z</dcterms:modified>
</cp:coreProperties>
</file>